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13"/>
  <workbookPr defaultThemeVersion="124226"/>
  <xr:revisionPtr revIDLastSave="0" documentId="8_{2E2533D4-B109-42A1-BACD-A9357EE16AEF}" xr6:coauthVersionLast="47" xr6:coauthVersionMax="47" xr10:uidLastSave="{00000000-0000-0000-0000-000000000000}"/>
  <bookViews>
    <workbookView xWindow="120" yWindow="-15" windowWidth="9090" windowHeight="8310" tabRatio="774" firstSheet="1" activeTab="4" xr2:uid="{00000000-000D-0000-FFFF-FFFF00000000}"/>
  </bookViews>
  <sheets>
    <sheet name="IMAGE-Parung-Panjang" sheetId="1" r:id="rId1"/>
    <sheet name="RAB-Parung-Panjang (L-1)" sheetId="2" r:id="rId2"/>
    <sheet name="RAB-Parung-Panjang (L-2)" sheetId="18" r:id="rId3"/>
    <sheet name="RAB-Parung-Panjang (L-3)" sheetId="19" r:id="rId4"/>
    <sheet name="RAB-Parung-Panjang (L-4)" sheetId="20" r:id="rId5"/>
    <sheet name="RAB-Parung-Panjang-Additional" sheetId="16" r:id="rId6"/>
    <sheet name="NOTA-Negoisasi-Parung-Panjang" sheetId="7" r:id="rId7"/>
    <sheet name="BAST-Parung-Panjang" sheetId="14" r:id="rId8"/>
    <sheet name="GARANSI-Parung-Panjang" sheetId="15" r:id="rId9"/>
    <sheet name="INV-Parung-Panjang-San-Pro" sheetId="12" r:id="rId10"/>
    <sheet name="INV-Parung-Panjang-Add" sheetId="17" r:id="rId11"/>
  </sheets>
  <definedNames>
    <definedName name="_xlnm.Print_Area" localSheetId="8">'GARANSI-Parung-Panjang'!$A$1:$J$67</definedName>
    <definedName name="_xlnm.Print_Area" localSheetId="9">'INV-Parung-Panjang-San-Pro'!$B$1:$D$52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7" i="20" l="1"/>
  <c r="G95" i="20"/>
  <c r="G94" i="20"/>
  <c r="G93" i="20"/>
  <c r="G92" i="20"/>
  <c r="G91" i="20"/>
  <c r="G90" i="20"/>
  <c r="G89" i="20"/>
  <c r="G87" i="20"/>
  <c r="G86" i="20"/>
  <c r="G85" i="20"/>
  <c r="G84" i="20"/>
  <c r="G83" i="20"/>
  <c r="G82" i="20"/>
  <c r="G80" i="20"/>
  <c r="G79" i="20"/>
  <c r="G78" i="20"/>
  <c r="G77" i="20"/>
  <c r="G76" i="20"/>
  <c r="G75" i="20"/>
  <c r="G74" i="20"/>
  <c r="G72" i="20"/>
  <c r="G71" i="20"/>
  <c r="G70" i="20"/>
  <c r="G69" i="20"/>
  <c r="G68" i="20"/>
  <c r="G67" i="20"/>
  <c r="G66" i="20"/>
  <c r="G65" i="20"/>
  <c r="G64" i="20"/>
  <c r="G63" i="20"/>
  <c r="G62" i="20"/>
  <c r="G61" i="20"/>
  <c r="G60" i="20"/>
  <c r="G59" i="20"/>
  <c r="G57" i="20"/>
  <c r="G56" i="20"/>
  <c r="G55" i="20"/>
  <c r="G54" i="20"/>
  <c r="G53" i="20"/>
  <c r="G51" i="20"/>
  <c r="G50" i="20"/>
  <c r="G49" i="20"/>
  <c r="G48" i="20"/>
  <c r="G46" i="20"/>
  <c r="G45" i="20"/>
  <c r="G44" i="20"/>
  <c r="G43" i="20"/>
  <c r="G42" i="20"/>
  <c r="G40" i="20"/>
  <c r="G39" i="20"/>
  <c r="G38" i="20"/>
  <c r="G37" i="20"/>
  <c r="G36" i="20"/>
  <c r="G35" i="20"/>
  <c r="G33" i="20"/>
  <c r="G32" i="20"/>
  <c r="G31" i="20"/>
  <c r="G30" i="20"/>
  <c r="G29" i="20"/>
  <c r="G28" i="20"/>
  <c r="G27" i="20"/>
  <c r="G23" i="20"/>
  <c r="G22" i="20"/>
  <c r="G21" i="20"/>
  <c r="G17" i="20"/>
  <c r="G16" i="20"/>
  <c r="G15" i="20"/>
  <c r="G100" i="19"/>
  <c r="G98" i="19"/>
  <c r="G97" i="19"/>
  <c r="G96" i="19"/>
  <c r="G95" i="19"/>
  <c r="G94" i="19"/>
  <c r="G93" i="19"/>
  <c r="G92" i="19"/>
  <c r="G90" i="19"/>
  <c r="G89" i="19"/>
  <c r="G88" i="19"/>
  <c r="G87" i="19"/>
  <c r="G86" i="19"/>
  <c r="G85" i="19"/>
  <c r="G83" i="19"/>
  <c r="G82" i="19"/>
  <c r="G81" i="19"/>
  <c r="G80" i="19"/>
  <c r="G79" i="19"/>
  <c r="G78" i="19"/>
  <c r="G77" i="19"/>
  <c r="G75" i="19"/>
  <c r="G74" i="19"/>
  <c r="G73" i="19"/>
  <c r="G72" i="19"/>
  <c r="G71" i="19"/>
  <c r="G70" i="19"/>
  <c r="G69" i="19"/>
  <c r="G68" i="19"/>
  <c r="G67" i="19"/>
  <c r="G66" i="19"/>
  <c r="G65" i="19"/>
  <c r="G64" i="19"/>
  <c r="G63" i="19"/>
  <c r="G62" i="19"/>
  <c r="G60" i="19"/>
  <c r="G59" i="19"/>
  <c r="G58" i="19"/>
  <c r="G57" i="19"/>
  <c r="G56" i="19"/>
  <c r="G54" i="19"/>
  <c r="G53" i="19"/>
  <c r="G52" i="19"/>
  <c r="G51" i="19"/>
  <c r="G50" i="19"/>
  <c r="G48" i="19"/>
  <c r="G47" i="19"/>
  <c r="G46" i="19"/>
  <c r="G45" i="19"/>
  <c r="G44" i="19"/>
  <c r="G43" i="19"/>
  <c r="G42" i="19"/>
  <c r="G40" i="19"/>
  <c r="G39" i="19"/>
  <c r="G38" i="19"/>
  <c r="G37" i="19"/>
  <c r="G36" i="19"/>
  <c r="G35" i="19"/>
  <c r="G33" i="19"/>
  <c r="G32" i="19"/>
  <c r="G31" i="19"/>
  <c r="G30" i="19"/>
  <c r="G29" i="19"/>
  <c r="G28" i="19"/>
  <c r="G27" i="19"/>
  <c r="G23" i="19"/>
  <c r="G22" i="19"/>
  <c r="G21" i="19"/>
  <c r="G17" i="19"/>
  <c r="G16" i="19"/>
  <c r="G15" i="19"/>
  <c r="G100" i="18"/>
  <c r="G98" i="18"/>
  <c r="G97" i="18"/>
  <c r="G96" i="18"/>
  <c r="G95" i="18"/>
  <c r="G94" i="18"/>
  <c r="G93" i="18"/>
  <c r="G92" i="18"/>
  <c r="G90" i="18"/>
  <c r="G89" i="18"/>
  <c r="G88" i="18"/>
  <c r="G87" i="18"/>
  <c r="G86" i="18"/>
  <c r="G85" i="18"/>
  <c r="G83" i="18"/>
  <c r="G82" i="18"/>
  <c r="G81" i="18"/>
  <c r="G80" i="18"/>
  <c r="G79" i="18"/>
  <c r="G78" i="18"/>
  <c r="G77" i="18"/>
  <c r="G75" i="18"/>
  <c r="G74" i="18"/>
  <c r="G73" i="18"/>
  <c r="G72" i="18"/>
  <c r="G71" i="18"/>
  <c r="G70" i="18"/>
  <c r="G69" i="18"/>
  <c r="G68" i="18"/>
  <c r="G67" i="18"/>
  <c r="G66" i="18"/>
  <c r="G65" i="18"/>
  <c r="G64" i="18"/>
  <c r="G63" i="18"/>
  <c r="G62" i="18"/>
  <c r="G60" i="18"/>
  <c r="G59" i="18"/>
  <c r="G58" i="18"/>
  <c r="G57" i="18"/>
  <c r="G56" i="18"/>
  <c r="G54" i="18"/>
  <c r="G53" i="18"/>
  <c r="G52" i="18"/>
  <c r="G51" i="18"/>
  <c r="G50" i="18"/>
  <c r="G48" i="18"/>
  <c r="G47" i="18"/>
  <c r="G46" i="18"/>
  <c r="G45" i="18"/>
  <c r="G44" i="18"/>
  <c r="G43" i="18"/>
  <c r="G42" i="18"/>
  <c r="G40" i="18"/>
  <c r="G39" i="18"/>
  <c r="G38" i="18"/>
  <c r="G37" i="18"/>
  <c r="G36" i="18"/>
  <c r="G35" i="18"/>
  <c r="G33" i="18"/>
  <c r="G32" i="18"/>
  <c r="G31" i="18"/>
  <c r="G30" i="18"/>
  <c r="G29" i="18"/>
  <c r="G28" i="18"/>
  <c r="G27" i="18"/>
  <c r="G23" i="18"/>
  <c r="G22" i="18"/>
  <c r="G21" i="18"/>
  <c r="G17" i="18"/>
  <c r="G16" i="18"/>
  <c r="G15" i="18"/>
  <c r="B13" i="17"/>
  <c r="H1" i="7"/>
  <c r="G1" i="14"/>
  <c r="G2" i="16"/>
  <c r="H11" i="16"/>
  <c r="H10" i="16"/>
  <c r="H9" i="16"/>
  <c r="G77" i="2"/>
  <c r="G78" i="2"/>
  <c r="G79" i="2"/>
  <c r="G80" i="2"/>
  <c r="G75" i="2"/>
  <c r="G76" i="2"/>
  <c r="G74" i="2"/>
  <c r="G54" i="2"/>
  <c r="G55" i="2"/>
  <c r="G56" i="2"/>
  <c r="G57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53" i="2"/>
  <c r="G49" i="2"/>
  <c r="G50" i="2"/>
  <c r="G51" i="2"/>
  <c r="G48" i="2"/>
  <c r="G43" i="2"/>
  <c r="G44" i="2"/>
  <c r="G45" i="2"/>
  <c r="G46" i="2"/>
  <c r="G42" i="2"/>
  <c r="G36" i="2"/>
  <c r="G37" i="2"/>
  <c r="G38" i="2"/>
  <c r="G39" i="2"/>
  <c r="G40" i="2"/>
  <c r="G35" i="2"/>
  <c r="G28" i="2"/>
  <c r="G29" i="2"/>
  <c r="G30" i="2"/>
  <c r="G31" i="2"/>
  <c r="G32" i="2"/>
  <c r="G33" i="2"/>
  <c r="G27" i="2"/>
  <c r="G22" i="2"/>
  <c r="G23" i="2"/>
  <c r="G21" i="2"/>
  <c r="G84" i="2"/>
  <c r="G83" i="2"/>
  <c r="G85" i="2"/>
  <c r="G86" i="2"/>
  <c r="G87" i="2"/>
  <c r="G82" i="2"/>
  <c r="G97" i="2"/>
  <c r="G90" i="2"/>
  <c r="G91" i="2"/>
  <c r="G92" i="2"/>
  <c r="G93" i="2"/>
  <c r="G94" i="2"/>
  <c r="G95" i="2"/>
  <c r="G89" i="2"/>
  <c r="G16" i="2"/>
  <c r="G17" i="2"/>
  <c r="G15" i="2"/>
  <c r="G102" i="2"/>
  <c r="G15" i="16"/>
  <c r="D51" i="17"/>
  <c r="D31" i="17"/>
  <c r="D33" i="17"/>
  <c r="D15" i="17"/>
  <c r="G38" i="16"/>
  <c r="G39" i="16"/>
  <c r="G40" i="16"/>
  <c r="G48" i="16"/>
  <c r="G49" i="16"/>
  <c r="G50" i="16"/>
  <c r="G53" i="16"/>
  <c r="G54" i="16"/>
  <c r="G55" i="16"/>
  <c r="G56" i="16"/>
  <c r="G57" i="16"/>
  <c r="G58" i="16"/>
  <c r="G59" i="16"/>
  <c r="G60" i="16"/>
  <c r="G52" i="16"/>
  <c r="G17" i="16"/>
  <c r="G18" i="16"/>
  <c r="G19" i="16"/>
  <c r="G20" i="16"/>
  <c r="G21" i="16"/>
  <c r="G22" i="16"/>
  <c r="G23" i="16"/>
  <c r="G24" i="16"/>
  <c r="G25" i="16"/>
  <c r="G26" i="16"/>
  <c r="G27" i="16"/>
  <c r="G28" i="16"/>
  <c r="G16" i="16"/>
  <c r="G29" i="16"/>
  <c r="G37" i="16"/>
  <c r="G36" i="16"/>
  <c r="G43" i="16"/>
  <c r="G47" i="16"/>
  <c r="G46" i="16"/>
  <c r="G33" i="16"/>
  <c r="G32" i="16"/>
  <c r="B13" i="12"/>
  <c r="D31" i="12"/>
  <c r="D33" i="12"/>
  <c r="D15" i="12"/>
  <c r="D51" i="12"/>
  <c r="G106" i="2"/>
  <c r="G107" i="2"/>
  <c r="G108" i="2"/>
  <c r="G109" i="2"/>
  <c r="G110" i="2"/>
  <c r="G64" i="16"/>
  <c r="G68" i="16"/>
  <c r="G70" i="16"/>
  <c r="G69" i="16"/>
  <c r="G71" i="16"/>
  <c r="G72" i="16"/>
  <c r="G102" i="20"/>
  <c r="G106" i="20"/>
  <c r="G105" i="19"/>
  <c r="G109" i="19"/>
  <c r="G105" i="18"/>
  <c r="G109" i="18"/>
  <c r="G108" i="20"/>
  <c r="G107" i="20"/>
  <c r="G111" i="19"/>
  <c r="G110" i="19"/>
  <c r="G111" i="18"/>
  <c r="G110" i="18"/>
  <c r="G109" i="20"/>
  <c r="G110" i="20"/>
  <c r="G112" i="19"/>
  <c r="G113" i="19"/>
  <c r="G112" i="18"/>
  <c r="G113" i="18"/>
</calcChain>
</file>

<file path=xl/sharedStrings.xml><?xml version="1.0" encoding="utf-8"?>
<sst xmlns="http://schemas.openxmlformats.org/spreadsheetml/2006/main" count="1258" uniqueCount="371">
  <si>
    <t>BILL OF QUANTITY</t>
  </si>
  <si>
    <t>Jakarta 18 Juni 2024</t>
  </si>
  <si>
    <t>Nama pemborong / kontraktor</t>
  </si>
  <si>
    <t>:</t>
  </si>
  <si>
    <t xml:space="preserve">Alamat </t>
  </si>
  <si>
    <t>No telephone</t>
  </si>
  <si>
    <t>: 081XXX</t>
  </si>
  <si>
    <t>Uraian pekerjaan No</t>
  </si>
  <si>
    <t>Pekerjaan</t>
  </si>
  <si>
    <t>: RENOVASI</t>
  </si>
  <si>
    <t>Lokasi</t>
  </si>
  <si>
    <t>: SAN PROPERTY</t>
  </si>
  <si>
    <t>: PARUNG PANJANG, BOGOR</t>
  </si>
  <si>
    <t>NO</t>
  </si>
  <si>
    <t>URAIAN PEKERJAAN LANTAI 1</t>
  </si>
  <si>
    <t>SAT</t>
  </si>
  <si>
    <t>VOL</t>
  </si>
  <si>
    <t xml:space="preserve">HARGA SAT </t>
  </si>
  <si>
    <t>JUMLAH HARGA</t>
  </si>
  <si>
    <t>NOTE</t>
  </si>
  <si>
    <t>(RP)</t>
  </si>
  <si>
    <t>A</t>
  </si>
  <si>
    <t>PEKERJAAN PERSIAPAN</t>
  </si>
  <si>
    <t>TOTAL RP:</t>
  </si>
  <si>
    <t>Pesiapan &amp; perijinan lingkungan, realestate, P2B dsb</t>
  </si>
  <si>
    <t>Ls</t>
  </si>
  <si>
    <t>Pekerjaan pengukuran persiapan dan bouwplank</t>
  </si>
  <si>
    <t>M²</t>
  </si>
  <si>
    <t>Pekerjaan stan meter meter PLN</t>
  </si>
  <si>
    <t>Pekerjaan sumur kerja</t>
  </si>
  <si>
    <t>B</t>
  </si>
  <si>
    <t>PEKERJAAN TANAH GALIAN &amp; BOBOKAN</t>
  </si>
  <si>
    <t>Galian tanah pondasi &amp; sloof</t>
  </si>
  <si>
    <t>Galian tanah jalur AH, AK, ABK</t>
  </si>
  <si>
    <t>M¹</t>
  </si>
  <si>
    <t>PVC type D</t>
  </si>
  <si>
    <t>Galian tanah sumur septictank</t>
  </si>
  <si>
    <t>Pekerjaan bobokan</t>
  </si>
  <si>
    <t>C</t>
  </si>
  <si>
    <t>PEKERJAAN BETON</t>
  </si>
  <si>
    <t>Pekerjaan borpile / minipail</t>
  </si>
  <si>
    <t>Ttk</t>
  </si>
  <si>
    <t>pembesian 150kg/M³</t>
  </si>
  <si>
    <t>Pekerjaan pondasi setempat</t>
  </si>
  <si>
    <t>M³</t>
  </si>
  <si>
    <t>pembesian 150 kg/M³</t>
  </si>
  <si>
    <t>Pekerjaan sloof</t>
  </si>
  <si>
    <t>Pekerjaan kolom</t>
  </si>
  <si>
    <t>pembesian 300 kg/M³</t>
  </si>
  <si>
    <t>Pekerjaan balok lintol</t>
  </si>
  <si>
    <t>Pekerjaan balok lantai 2</t>
  </si>
  <si>
    <t>pembesian 250 kg/M³</t>
  </si>
  <si>
    <t>D</t>
  </si>
  <si>
    <t>PEKERJAAN DINDING</t>
  </si>
  <si>
    <t>Pekerjaan pasangan bata peningian dinding</t>
  </si>
  <si>
    <t>Pekerjaan plesteran &amp; acian</t>
  </si>
  <si>
    <t>Pekerjaan dinding partisi</t>
  </si>
  <si>
    <t>Pekerjaan dinding kaca</t>
  </si>
  <si>
    <t>Pekerjaan opening pintu dan jendela</t>
  </si>
  <si>
    <t>E</t>
  </si>
  <si>
    <t>PEKERJAAN PLAFON +300</t>
  </si>
  <si>
    <t>Pekerjaan rangka plafon</t>
  </si>
  <si>
    <t>Pekerjaan pelapis plafon</t>
  </si>
  <si>
    <t>c 0,75 + 0,40</t>
  </si>
  <si>
    <t>Pekerjaan list / shadowline</t>
  </si>
  <si>
    <t>Pekerjaan drop / up ceilling</t>
  </si>
  <si>
    <t>F</t>
  </si>
  <si>
    <t>PEKERJAAN PINTU &amp; JENDELA</t>
  </si>
  <si>
    <t>Pekerjaan pintu kayu</t>
  </si>
  <si>
    <t>holo 2x4 + 4x4 0,35</t>
  </si>
  <si>
    <t>Pekerjaan jendela kayu</t>
  </si>
  <si>
    <t>yoshino</t>
  </si>
  <si>
    <t>Pekerjaan jendela boven kayu</t>
  </si>
  <si>
    <t>G</t>
  </si>
  <si>
    <t>PEKERJAAN MEP</t>
  </si>
  <si>
    <t>Instalasi MCB</t>
  </si>
  <si>
    <t>Group</t>
  </si>
  <si>
    <t>6 Group scheneider / setara</t>
  </si>
  <si>
    <t>Instalasi titik lampu</t>
  </si>
  <si>
    <t>panasonic</t>
  </si>
  <si>
    <t>Instalasi stop kontak</t>
  </si>
  <si>
    <t>Instalasi data</t>
  </si>
  <si>
    <t>Instalasi pipa ac</t>
  </si>
  <si>
    <t>Existing</t>
  </si>
  <si>
    <t xml:space="preserve">Instalasi exhausfan </t>
  </si>
  <si>
    <t xml:space="preserve"> </t>
  </si>
  <si>
    <t>Instalasi cctv</t>
  </si>
  <si>
    <t>Instalasi air hujan</t>
  </si>
  <si>
    <t>Instalasi air bekas</t>
  </si>
  <si>
    <t>Instalasi air kotor</t>
  </si>
  <si>
    <t>Instalasi air bersih</t>
  </si>
  <si>
    <t>PVC type AW</t>
  </si>
  <si>
    <t>Instalasi air panas</t>
  </si>
  <si>
    <t>Instalasi floordrain</t>
  </si>
  <si>
    <t>Set</t>
  </si>
  <si>
    <t>Instalasi pompa</t>
  </si>
  <si>
    <t>Unit</t>
  </si>
  <si>
    <t>Instalasi shower</t>
  </si>
  <si>
    <t>Instalasi wastafel</t>
  </si>
  <si>
    <t>Instalasi kloset</t>
  </si>
  <si>
    <t>Instalasi synk</t>
  </si>
  <si>
    <t>Instalasi ground tank / water torn</t>
  </si>
  <si>
    <t>H</t>
  </si>
  <si>
    <t>PEKERJAAN KERAMIK</t>
  </si>
  <si>
    <t>Pekerjaan pelapis lantai + 0.00</t>
  </si>
  <si>
    <t>jasa pekerjaan</t>
  </si>
  <si>
    <t>Pekerjaan keramik lantai kamar mandi 1</t>
  </si>
  <si>
    <t>Pekerjaan keramik dinding kamar mandi 1</t>
  </si>
  <si>
    <t>Pekerjaan keramik carport</t>
  </si>
  <si>
    <t>Pekerjaan pelapis meja</t>
  </si>
  <si>
    <t>Pekerjaan pelapis dinding dapur</t>
  </si>
  <si>
    <t>I</t>
  </si>
  <si>
    <t>PEKERJAAN CAT / PELAPIS DINDING</t>
  </si>
  <si>
    <t>Pekerjaan cat dinding interior ex dulux</t>
  </si>
  <si>
    <t>kupas &amp; pengecatan ulang</t>
  </si>
  <si>
    <t>Pekerjaan cat dinding exterior ex dulux</t>
  </si>
  <si>
    <t>Pekerjaan cat plafond ex catylac dulux</t>
  </si>
  <si>
    <t>Pekerjaan wall paper</t>
  </si>
  <si>
    <t>Pekerjaan wall panel</t>
  </si>
  <si>
    <t>J</t>
  </si>
  <si>
    <t>PEKERJAAN BESI DAN ALUMUNIUM</t>
  </si>
  <si>
    <t>Pekerjaan pintu besi</t>
  </si>
  <si>
    <t>Pekerjaan pintu kawat nyamuk</t>
  </si>
  <si>
    <t>Pekerjaan teralis</t>
  </si>
  <si>
    <t>Pekerjaan canopy</t>
  </si>
  <si>
    <t>Pekerjaan pintu alumunium</t>
  </si>
  <si>
    <t>Pekerjaan jendela alumunium</t>
  </si>
  <si>
    <t>bongkar pasang existing</t>
  </si>
  <si>
    <t>K</t>
  </si>
  <si>
    <t>PEKERJAAN LAIN-LAIN</t>
  </si>
  <si>
    <t>REAL COST</t>
  </si>
  <si>
    <t>OPERASIONAL DAN LOGISTIC</t>
  </si>
  <si>
    <t>PPn</t>
  </si>
  <si>
    <t>JUMLAH</t>
  </si>
  <si>
    <t>DIBULATKAN</t>
  </si>
  <si>
    <t>TERBILANG : # .................... #</t>
  </si>
  <si>
    <t>CATATAN :</t>
  </si>
  <si>
    <t>TIDAK TERMASUK PENGURUSAN IMB &amp; PERIJINAN LAINYA</t>
  </si>
  <si>
    <t>TIDAK TERMASUK PPN,PPH,PUNGUTAN LINGKUNGAN &amp; PAJAK LAINYA</t>
  </si>
  <si>
    <t>PENAWARAN BERLAKU 14 HARI</t>
  </si>
  <si>
    <t>JANGKA WAKTU PELAKSANAAN 100 HARI KERJA</t>
  </si>
  <si>
    <t>GARANSI PERBAIKAN BERLAKU 1 ( SATU ) TAHUN</t>
  </si>
  <si>
    <t>DOWNPAYMENT DAN PEMBAYARAN BERIKUTNYA SESUAI PROGRES PEKERJAAN</t>
  </si>
  <si>
    <r>
      <t xml:space="preserve">PEMBAYARAN MELALUI BANK TRANSFER ( BCA </t>
    </r>
    <r>
      <rPr>
        <b/>
        <sz val="10"/>
        <color indexed="8"/>
        <rFont val="Arial"/>
      </rPr>
      <t>3991265706</t>
    </r>
    <r>
      <rPr>
        <b/>
        <sz val="8"/>
        <color indexed="8"/>
        <rFont val="Arial"/>
      </rPr>
      <t xml:space="preserve"> </t>
    </r>
    <r>
      <rPr>
        <sz val="8"/>
        <color indexed="8"/>
        <rFont val="Arial"/>
      </rPr>
      <t xml:space="preserve"> An. YASTIKO ARNO )</t>
    </r>
  </si>
  <si>
    <t>HORMAT KAMI</t>
  </si>
  <si>
    <t>MENYETUJUI</t>
  </si>
  <si>
    <t>MENGETAHUI</t>
  </si>
  <si>
    <t>Pemborong / Contractor</t>
  </si>
  <si>
    <t>PEKERJAAN ATAP</t>
  </si>
  <si>
    <t>Pekerjaan bongkaran atap</t>
  </si>
  <si>
    <t>Pekerjaan rangka atap baja ringan</t>
  </si>
  <si>
    <t>Pekerjaan penutup atap genteng beton flat</t>
  </si>
  <si>
    <t>Pekerjaan nok</t>
  </si>
  <si>
    <t>Pekerjaan roofdrain</t>
  </si>
  <si>
    <t>Pekerjaan waterprofing coating</t>
  </si>
  <si>
    <t>aquaproof</t>
  </si>
  <si>
    <t>PEKERJAAN PLAFON</t>
  </si>
  <si>
    <t>Pekerjaan plafon + 3.50</t>
  </si>
  <si>
    <t>TERBILANG : # ..................... #</t>
  </si>
  <si>
    <t>TERBILANG : # ........................ #</t>
  </si>
  <si>
    <t>PEKERJAAN PLAFON + 3.00</t>
  </si>
  <si>
    <t>TERBILANG : # ............................ #</t>
  </si>
  <si>
    <t>BILL OF QUANTITY / ADDITIONAL</t>
  </si>
  <si>
    <t>Uraian pekerjaan no</t>
  </si>
  <si>
    <t>URAIAN PEKERJAAN</t>
  </si>
  <si>
    <t>PEKERJAAN AREA UTAMA CH</t>
  </si>
  <si>
    <t>Pekerjaan cat plitur meja  340 x 60 x 80</t>
  </si>
  <si>
    <t>Pekerjaan cat plitur meja tv 150 x 45 x 100</t>
  </si>
  <si>
    <t>Pekerjaan cat plitur meja 253 x 65 x 120</t>
  </si>
  <si>
    <t>Pekerjaan cat plitur panel dinding 240 x 270</t>
  </si>
  <si>
    <t>Pekerjaan cat plitur panel dinding 384 x 250</t>
  </si>
  <si>
    <t>Pekerjaan cat plitur box lampu</t>
  </si>
  <si>
    <t xml:space="preserve">Pekerjaan cat plitur pintu kantor </t>
  </si>
  <si>
    <t>Pekerjaan cat lantai akses masuk jalan utama</t>
  </si>
  <si>
    <t>Pekerjaan cat lantai teras akses masuk jalan utama</t>
  </si>
  <si>
    <t>Pekerjaan stop kontak lantai bosscom</t>
  </si>
  <si>
    <t>Pekerjaan stop kontak dinding panasonic</t>
  </si>
  <si>
    <t>Pekerjaan saklar dinding panasonic</t>
  </si>
  <si>
    <t>Pekerjaan kabel CCTV cat 5e</t>
  </si>
  <si>
    <t>Pekerjaan service AC ( pindah outdoor, tambah pipa + cuci )</t>
  </si>
  <si>
    <t>PEKERJAAN AREA SELASAR</t>
  </si>
  <si>
    <t>PEKERJAAN AREA TOILET / FITNES</t>
  </si>
  <si>
    <t>Pekerjaan cat plitur kusen dan pintu fitnes</t>
  </si>
  <si>
    <t>Pekerjaan cat plitur kusen dan pintu toilet</t>
  </si>
  <si>
    <t>Pekerjaan cat plitur frame cermin</t>
  </si>
  <si>
    <t>PEKERJAAN AREA KOLAM</t>
  </si>
  <si>
    <t>Pekerjaan perbaikan retakan gavel kolam</t>
  </si>
  <si>
    <t>Pekerjaan perbaikan retakan gutter kolam</t>
  </si>
  <si>
    <t>Pekerjaan cat lantai sekitar kolam sisi selatan</t>
  </si>
  <si>
    <t>Pekerjaan cat lantai sekitar kolam sisi timur arah selasar</t>
  </si>
  <si>
    <t>PEKERJAAN AREA TAMAN</t>
  </si>
  <si>
    <t>Pekerjaan kabel lampu taman NYY 2 x 1.5</t>
  </si>
  <si>
    <t>Pekerjaan kabel,fiting, lampu gazebo panasonic</t>
  </si>
  <si>
    <t>Pekerjaan box panel lampu taman</t>
  </si>
  <si>
    <t>Pekerjaan gazebo kayu kelapa</t>
  </si>
  <si>
    <t>Pekerjaan penutup ground tank ( pompa &amp; filter kolam )</t>
  </si>
  <si>
    <t>Pekerjaan penutup ground tank 1</t>
  </si>
  <si>
    <t>Pekerjaan pencabutan pohon palm &amp; penanaman kembali</t>
  </si>
  <si>
    <t>Btg</t>
  </si>
  <si>
    <t>Pekerjaan pemotongan akar pohon</t>
  </si>
  <si>
    <t>TERBILANG : # LIMA BELAS JUTA ENAM PULUH ENAM RIBU RUPIAH #</t>
  </si>
  <si>
    <t>TIDAK TERMASUK PPN, PPH, PUNGUTAN &amp; PAJAK LAINYA</t>
  </si>
  <si>
    <t>JANGKA WAKTU PELAKSANAAN 30 HARI KERJA</t>
  </si>
  <si>
    <t>Estate</t>
  </si>
  <si>
    <t xml:space="preserve">Nomor          </t>
  </si>
  <si>
    <t>: 007/CYB/NH/EM-CII/06/2024</t>
  </si>
  <si>
    <t xml:space="preserve">Lampiran      </t>
  </si>
  <si>
    <t>: -</t>
  </si>
  <si>
    <t xml:space="preserve">Hari/Tanggal  </t>
  </si>
  <si>
    <t>: ...............</t>
  </si>
  <si>
    <t>Tempat</t>
  </si>
  <si>
    <t>Agenda</t>
  </si>
  <si>
    <t>: Pekerjaan Kost Parung Panjang</t>
  </si>
  <si>
    <t xml:space="preserve">Peserta </t>
  </si>
  <si>
    <t>NOTA KESEPAKATAN</t>
  </si>
  <si>
    <t>KEPUTUSAN &amp; KESEPAKATAN</t>
  </si>
  <si>
    <t>1.     Kesepakatan harga dari penawaran tertanggal ................/........................./2024</t>
  </si>
  <si>
    <t xml:space="preserve">       *</t>
  </si>
  <si>
    <t>2.     Scope pekerjaan</t>
  </si>
  <si>
    <t>3.     Harga yang tertera di nota kesepakatan tertanggal ......./......../........./ sudah mencakup</t>
  </si>
  <si>
    <t>4.     Jangka waktu kerja sama</t>
  </si>
  <si>
    <t>5.     Pengajuan invoice pencairan anggaran</t>
  </si>
  <si>
    <t>6.     Lain - lain</t>
  </si>
  <si>
    <t>PENGESAHAN</t>
  </si>
  <si>
    <t>Yastiko Arno</t>
  </si>
  <si>
    <t>Mengetahui</t>
  </si>
  <si>
    <t>Menyetujui</t>
  </si>
  <si>
    <t>+62818811089</t>
  </si>
  <si>
    <t>: 007/CYB/PRE/EM-CII/VI/2024</t>
  </si>
  <si>
    <t xml:space="preserve">Kepada Yth   </t>
  </si>
  <si>
    <t>: PREMIER PAVILION</t>
  </si>
  <si>
    <t>: Up. Bpk YAMIN</t>
  </si>
  <si>
    <t xml:space="preserve">Nomor Telp   </t>
  </si>
  <si>
    <t>: 081xxxxxxx</t>
  </si>
  <si>
    <t xml:space="preserve">Perihal           </t>
  </si>
  <si>
    <t>: Berita Acara</t>
  </si>
  <si>
    <t>BERITA ACARA</t>
  </si>
  <si>
    <t>PEKERJAAN RENOVASI CLUB HOUSE</t>
  </si>
  <si>
    <t>Pada hari ini tiga puluh satu agustus dua ribu dua puluh tiga  kami yang bertanda tangan di bawah ini :</t>
  </si>
  <si>
    <t xml:space="preserve">Nama      </t>
  </si>
  <si>
    <t>: Yastiko Arno</t>
  </si>
  <si>
    <t>Perusahaan</t>
  </si>
  <si>
    <t>Alamat</t>
  </si>
  <si>
    <t>: Jln. Warung Gantung Rawalele Rt 003 Rw 010</t>
  </si>
  <si>
    <t>: Blok C No 120-121 Kalideres, Jakarta Barat</t>
  </si>
  <si>
    <t>Selanjutnya di sebut Pihak Pelaksana Pekerjaan</t>
  </si>
  <si>
    <t>Nama</t>
  </si>
  <si>
    <t>: Bpk. Yamin</t>
  </si>
  <si>
    <t>: Premier Pavilion, Pegadungan, Kalideres</t>
  </si>
  <si>
    <t>: Kalideres, Jakarta Barat</t>
  </si>
  <si>
    <t>Selanjutnya di sebut Pihak Pemberi Kerja</t>
  </si>
  <si>
    <t>Telah Mengadakan Pemeriksaan Bersama Atas Penyelesaian Pekerjaan Pada :</t>
  </si>
  <si>
    <t>:  Renovasi Club House</t>
  </si>
  <si>
    <t>:  Premier Pavilion ( Club House )</t>
  </si>
  <si>
    <t>Dilaksanakan oleh</t>
  </si>
  <si>
    <t>:  Yastiko Arno</t>
  </si>
  <si>
    <t>Spk No</t>
  </si>
  <si>
    <t>Pekerjaan di mulai</t>
  </si>
  <si>
    <t>:  14 Juli 2023</t>
  </si>
  <si>
    <t>Pekerjaan selesai</t>
  </si>
  <si>
    <t>:  31 Agustus 2023</t>
  </si>
  <si>
    <t>Total Harga</t>
  </si>
  <si>
    <t>:  122.225.000,00</t>
  </si>
  <si>
    <t>Pembayaran I ( Sudah di Bayarkan )</t>
  </si>
  <si>
    <t>:  36.000.000,00</t>
  </si>
  <si>
    <t>Pembayaran II ( Sudah di Bayarkan )</t>
  </si>
  <si>
    <t>:  50.000.000,00</t>
  </si>
  <si>
    <t>Pembayaran III ( Sudah di Bayarkan )</t>
  </si>
  <si>
    <t>:  25.000.000,00</t>
  </si>
  <si>
    <t>Pembayaran IV ( Belum di Bayarkan )</t>
  </si>
  <si>
    <t>:  11.225.000,00</t>
  </si>
  <si>
    <t>Berdasarkan hasil pemeriksaan dan checklist di lapangan,dengan ini dinyatakan bahwa</t>
  </si>
  <si>
    <t>pekerjaan tersebut di atas dinyatakan telah selesai,maka dengan ini pihak PELAKSANA</t>
  </si>
  <si>
    <t xml:space="preserve">PEKERJAAN menyerahkan pekerjaan tersebut kepada pihak PEMBERI KERJA dan pihak </t>
  </si>
  <si>
    <t>pemberi kerja kemudian bisa menerima pekerjaan tersebut dengan baik</t>
  </si>
  <si>
    <t>Demikian berita acara ini di buat rangkap untuk bisa di pergunakan sesuai ketentuan</t>
  </si>
  <si>
    <t>PELAKSANA PEKERJAAN</t>
  </si>
  <si>
    <t>PEMBERI KERJA</t>
  </si>
  <si>
    <t xml:space="preserve">     YASTIKO ARNO</t>
  </si>
  <si>
    <t>ESTATE</t>
  </si>
  <si>
    <t>PREMIER PAVILION</t>
  </si>
  <si>
    <t>(+62 8782-5735-653)</t>
  </si>
  <si>
    <t xml:space="preserve">SURAT GARANSI </t>
  </si>
  <si>
    <t>RENOVASI KOST PARUNG PANJANG</t>
  </si>
  <si>
    <t>Tanggal 18 Juni 2024</t>
  </si>
  <si>
    <t>NO : 007/CYB/PRE/VI/2024</t>
  </si>
  <si>
    <t>Yang bertanda tangan di bawah ini :</t>
  </si>
  <si>
    <t>Jabatan</t>
  </si>
  <si>
    <t>: Kontraktor</t>
  </si>
  <si>
    <t>: Jln. Warung Gantung Rawalele Rt 003 Rw 010 Blok C No 120-121</t>
  </si>
  <si>
    <t xml:space="preserve">  Kel. Kalideres Kec. Kalideres Jakarta Barat 11840</t>
  </si>
  <si>
    <t>Sebagai penyedia jasa kontraktor dan aplikasi renovasi ................., menyatakan bahwa kondisi</t>
  </si>
  <si>
    <t>matrial-matrial yang kami berikan kepada :</t>
  </si>
  <si>
    <t>Nama pemberi kerja</t>
  </si>
  <si>
    <t>: Bp XYZ ( ................... )</t>
  </si>
  <si>
    <t>Atas pekerjaan aplikasi renovasi ............... dengan</t>
  </si>
  <si>
    <t>keterangan sebagai berikut :</t>
  </si>
  <si>
    <t xml:space="preserve">Lokasi </t>
  </si>
  <si>
    <t>: Parung  Panjang</t>
  </si>
  <si>
    <t>: ( CLUB HOUSE )</t>
  </si>
  <si>
    <t xml:space="preserve">Material </t>
  </si>
  <si>
    <t>: Terlampir dalam berkas</t>
  </si>
  <si>
    <t>: BOQ tanggal 19 Juni 2024</t>
  </si>
  <si>
    <t>Luas pekerjaan</t>
  </si>
  <si>
    <t>: arsitektur</t>
  </si>
  <si>
    <t>Adalah sesuai serta diaplikasi dengan sebaik baiknya sesuai prosedur</t>
  </si>
  <si>
    <t>Dengan ini kami menjamin ,</t>
  </si>
  <si>
    <t xml:space="preserve">Aplikasi pekerjaan dari kami selama 1 (satu) tahun untuk pekerjaan renovasi </t>
  </si>
  <si>
    <t>yang telah terpasang / dilaksanakan di area kost parung panjang</t>
  </si>
  <si>
    <t xml:space="preserve"> Dengan Jaminan :</t>
  </si>
  <si>
    <t>GARANSI berupa gratis jasa aplikator untuk perbaikan jika terjadi kerusakan</t>
  </si>
  <si>
    <t>( sesuai dengan syarat dan ketentuan berlaku )</t>
  </si>
  <si>
    <t>Syarat dan Ketentuan :</t>
  </si>
  <si>
    <t>1. Pengajuan klaim garansi hanya berlaku apabila garansi di sertakan dengan bukti-bukti</t>
  </si>
  <si>
    <t xml:space="preserve">    pembayaran dan berkas tersebut harus dalam keadaan baik</t>
  </si>
  <si>
    <t>2. Surat garansi berlaku hingga terjadi 1 (satu) tahun sejak tanggal surat garansi di terbitkan</t>
  </si>
  <si>
    <t xml:space="preserve">    dan di tanda tangani kedua belah pihak</t>
  </si>
  <si>
    <t xml:space="preserve">3. Garansi hanya di berikan apabila terjadi kesalahan yang di sebabkan oleh pihak </t>
  </si>
  <si>
    <t xml:space="preserve">    aplikator terkait</t>
  </si>
  <si>
    <t xml:space="preserve">4. Garansi tidak berlaku apabila pada masa garansi bentuk dan spesifikasi berubah ataupun </t>
  </si>
  <si>
    <t xml:space="preserve">    dengan sengaja di rubah tanpa melalui pihak aplikator terkait</t>
  </si>
  <si>
    <t>5. Bila terjadi Force Majeur (sesuatu yang tidak di inginkan dan tidak dapat di hindari seperti kecelakaan</t>
  </si>
  <si>
    <t xml:space="preserve">    bencana alam, kerusuhan , kebakaran) garansi tidak di tanggung oleh pihak kontraktor dan aplikator terkait</t>
  </si>
  <si>
    <t>DISETUJUI</t>
  </si>
  <si>
    <t>YASTIKO ARNO</t>
  </si>
  <si>
    <t>SAN PROPERTY / PARUNG PANJANG</t>
  </si>
  <si>
    <t xml:space="preserve"> Invoice</t>
  </si>
  <si>
    <t>Invoice No.</t>
  </si>
  <si>
    <t>CYB.PRE.007/06/2024</t>
  </si>
  <si>
    <t>Jln. Warung Gantung Rawalele Rt 03 / Rw 10 Blok C No 120-121 Kelurahan Kalideres</t>
  </si>
  <si>
    <t>Bill To</t>
  </si>
  <si>
    <t>Kecamatan Kalideres, Jakarta Barat 11840</t>
  </si>
  <si>
    <t>Bpk. ( SANTOSO )</t>
  </si>
  <si>
    <t>Address</t>
  </si>
  <si>
    <t>Phone     : 0878-2573-5653</t>
  </si>
  <si>
    <t>( Pekerjaan Renovasi )</t>
  </si>
  <si>
    <r>
      <rPr>
        <b/>
        <sz val="12"/>
        <color rgb="FF000000"/>
        <rFont val="Arial"/>
      </rPr>
      <t xml:space="preserve">Web Site : </t>
    </r>
    <r>
      <rPr>
        <b/>
        <sz val="12"/>
        <color rgb="FF0070C0"/>
        <rFont val="Arial"/>
      </rPr>
      <t>https://pulangkerumah.business.blog/</t>
    </r>
  </si>
  <si>
    <t>Phone</t>
  </si>
  <si>
    <t>081xxx</t>
  </si>
  <si>
    <r>
      <t xml:space="preserve">E-Mail      : </t>
    </r>
    <r>
      <rPr>
        <b/>
        <sz val="12"/>
        <color rgb="FF0070C0"/>
        <rFont val="Arial"/>
      </rPr>
      <t>cyberealestatebusiness@gmail.com</t>
    </r>
  </si>
  <si>
    <t>E-Mail</t>
  </si>
  <si>
    <t>Lampiran :</t>
  </si>
  <si>
    <t>Deposit Received</t>
  </si>
  <si>
    <t>Invoice Subtotal</t>
  </si>
  <si>
    <t>Tax Rate</t>
  </si>
  <si>
    <t>Invoice Total</t>
  </si>
  <si>
    <t>Total Amount Due</t>
  </si>
  <si>
    <t>Amount Paid</t>
  </si>
  <si>
    <t>Date</t>
  </si>
  <si>
    <t>Description</t>
  </si>
  <si>
    <t>Amount</t>
  </si>
  <si>
    <t>DD / MM / 2024 ( CEK No EC xxxxxx )</t>
  </si>
  <si>
    <t>PEMBAYARAN 1 RENOVASI</t>
  </si>
  <si>
    <t>Sudah di Bayarkan</t>
  </si>
  <si>
    <t>PEMBAYARAN 2 RENOVASI</t>
  </si>
  <si>
    <t>PEMBAYARAN 3 RENOVASI</t>
  </si>
  <si>
    <t>PEMBAYARAN 4 RENOVASI</t>
  </si>
  <si>
    <t>Belum di Bayarkan</t>
  </si>
  <si>
    <t>Sub Total</t>
  </si>
  <si>
    <t>Tax</t>
  </si>
  <si>
    <t>Total</t>
  </si>
  <si>
    <t xml:space="preserve">Pembayaran untuk invoice ini bisa cash atau ditransfer ke rekening </t>
  </si>
  <si>
    <t>Bank BCA Cab. Citra Garden 1</t>
  </si>
  <si>
    <r>
      <t xml:space="preserve">No. Rekening : </t>
    </r>
    <r>
      <rPr>
        <b/>
        <sz val="12"/>
        <color indexed="8"/>
        <rFont val="Arial"/>
      </rPr>
      <t>399-1265706</t>
    </r>
    <r>
      <rPr>
        <sz val="12"/>
        <color indexed="8"/>
        <rFont val="Arial"/>
      </rPr>
      <t xml:space="preserve"> A.N : YASTIKO ARNO</t>
    </r>
  </si>
  <si>
    <t>Hormat Kami</t>
  </si>
  <si>
    <t>Kecamatan Kalideres,Jakarta Barat 11840</t>
  </si>
  <si>
    <t>( Pekerjaan Additional Renovasi )</t>
  </si>
  <si>
    <t xml:space="preserve"> DD / MM / 2024 ( CEK No EC xxxxxx )</t>
  </si>
  <si>
    <t>PEMBAYARAN ADD RENOVASI</t>
  </si>
  <si>
    <t>ADDITIONAL</t>
  </si>
  <si>
    <t>Belum di bayarkan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</si>
</sst>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2" formatCode="_-&quot;Rp&quot;* #,##0_-;\-&quot;Rp&quot;* #,##0_-;_-&quot;Rp&quot;* &quot;-&quot;_-;_-@_-"/>
    <numFmt numFmtId="41" formatCode="_-* #,##0_-;\-* #,##0_-;_-* &quot;-&quot;_-;_-@_-"/>
    <numFmt numFmtId="164" formatCode="#,##0.00;[Red]#,##0.00"/>
    <numFmt numFmtId="165" formatCode="#,##0.0"/>
    <numFmt numFmtId="166" formatCode="_([$Rp-421]* #,##0.00_);_([$Rp-421]* \(#,##0.00\);_([$Rp-421]* &quot;-&quot;??_);_(@_)"/>
    <numFmt numFmtId="167" formatCode="_(&quot;Rp&quot;* #,##0.00_);_(&quot;Rp&quot;* \(#,##0.00\);_(&quot;Rp&quot;* &quot;-&quot;_);_(@_)"/>
    <numFmt numFmtId="168" formatCode="dd/mm/yyyy;@"/>
    <numFmt numFmtId="169" formatCode="0_);\(0\)"/>
  </numFmts>
  <fonts count="34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0"/>
      <name val="Arial Narrow"/>
      <family val="2"/>
    </font>
    <font>
      <b/>
      <sz val="16"/>
      <color indexed="8"/>
      <name val="Arial"/>
    </font>
    <font>
      <sz val="10"/>
      <color indexed="8"/>
      <name val="Arial"/>
    </font>
    <font>
      <b/>
      <sz val="10"/>
      <color indexed="8"/>
      <name val="Arial"/>
    </font>
    <font>
      <b/>
      <sz val="10"/>
      <name val="Arial"/>
    </font>
    <font>
      <sz val="1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8"/>
      <color theme="1"/>
      <name val="Arial"/>
    </font>
    <font>
      <sz val="8"/>
      <color indexed="8"/>
      <name val="Arial"/>
    </font>
    <font>
      <b/>
      <sz val="8"/>
      <color indexed="8"/>
      <name val="Arial"/>
    </font>
    <font>
      <sz val="12"/>
      <color indexed="8"/>
      <name val="Arial"/>
    </font>
    <font>
      <b/>
      <sz val="18"/>
      <color indexed="8"/>
      <name val="Arial"/>
    </font>
    <font>
      <u/>
      <sz val="12"/>
      <color indexed="8"/>
      <name val="Arial"/>
    </font>
    <font>
      <sz val="12"/>
      <color theme="1"/>
      <name val="Arial"/>
    </font>
    <font>
      <b/>
      <sz val="20"/>
      <color theme="1"/>
      <name val="Arial"/>
    </font>
    <font>
      <sz val="14"/>
      <color theme="1"/>
      <name val="Arial"/>
    </font>
    <font>
      <b/>
      <sz val="28"/>
      <color indexed="9"/>
      <name val="Arial"/>
    </font>
    <font>
      <b/>
      <i/>
      <sz val="12"/>
      <color indexed="8"/>
      <name val="Arial"/>
    </font>
    <font>
      <b/>
      <sz val="12"/>
      <color indexed="8"/>
      <name val="Arial"/>
    </font>
    <font>
      <b/>
      <sz val="12"/>
      <color rgb="FF000000"/>
      <name val="Arial"/>
    </font>
    <font>
      <b/>
      <sz val="12"/>
      <color rgb="FF0070C0"/>
      <name val="Arial"/>
    </font>
    <font>
      <u/>
      <sz val="12"/>
      <color indexed="30"/>
      <name val="Arial"/>
    </font>
    <font>
      <b/>
      <sz val="12"/>
      <color indexed="30"/>
      <name val="Arial"/>
    </font>
    <font>
      <b/>
      <sz val="12"/>
      <color rgb="FFB889DB"/>
      <name val="Arial"/>
    </font>
    <font>
      <b/>
      <sz val="12"/>
      <color indexed="28"/>
      <name val="Arial"/>
    </font>
    <font>
      <b/>
      <sz val="12"/>
      <color indexed="9"/>
      <name val="Arial"/>
    </font>
    <font>
      <sz val="12"/>
      <color rgb="FF0070C0"/>
      <name val="Arial"/>
    </font>
    <font>
      <strike/>
      <sz val="12"/>
      <color indexed="8"/>
      <name val="Arial"/>
    </font>
    <font>
      <strike/>
      <sz val="12"/>
      <color rgb="FF000000"/>
      <name val="Arial"/>
    </font>
    <font>
      <sz val="12"/>
      <color rgb="FF000000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B889DB"/>
        <bgColor indexed="64"/>
      </patternFill>
    </fill>
    <fill>
      <patternFill patternType="solid">
        <fgColor rgb="FFAB73D5"/>
        <bgColor indexed="64"/>
      </patternFill>
    </fill>
  </fills>
  <borders count="47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55"/>
      </top>
      <bottom style="medium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55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rgb="FF505050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505050"/>
      </left>
      <right style="thin">
        <color indexed="8"/>
      </right>
      <top/>
      <bottom/>
      <diagonal/>
    </border>
    <border>
      <left style="thin">
        <color rgb="FF505050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thin">
        <color rgb="FF505050"/>
      </left>
      <right/>
      <top/>
      <bottom/>
      <diagonal/>
    </border>
    <border>
      <left style="thin">
        <color rgb="FF505050"/>
      </left>
      <right/>
      <top/>
      <bottom style="thin">
        <color indexed="8"/>
      </bottom>
      <diagonal/>
    </border>
    <border>
      <left style="thin">
        <color rgb="FF000000"/>
      </left>
      <right/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505050"/>
      </left>
      <right style="thin">
        <color indexed="64"/>
      </right>
      <top/>
      <bottom/>
      <diagonal/>
    </border>
  </borders>
  <cellStyleXfs count="3">
    <xf numFmtId="0" fontId="0" fillId="0" borderId="0"/>
    <xf numFmtId="42" fontId="1" fillId="0" borderId="0" applyFont="0" applyFill="0" applyBorder="0" applyAlignment="0" applyProtection="0"/>
    <xf numFmtId="49" fontId="2" fillId="0" borderId="0"/>
  </cellStyleXfs>
  <cellXfs count="191">
    <xf numFmtId="0" fontId="0" fillId="0" borderId="0" xfId="0"/>
    <xf numFmtId="0" fontId="4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 wrapText="1"/>
      <protection locked="0"/>
    </xf>
    <xf numFmtId="0" fontId="6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right"/>
      <protection locked="0"/>
    </xf>
    <xf numFmtId="0" fontId="4" fillId="0" borderId="0" xfId="0" applyFont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 applyProtection="1">
      <alignment wrapText="1"/>
      <protection locked="0"/>
    </xf>
    <xf numFmtId="3" fontId="5" fillId="0" borderId="24" xfId="0" applyNumberFormat="1" applyFont="1" applyBorder="1" applyAlignment="1" applyProtection="1">
      <alignment horizontal="center" vertical="center" wrapText="1"/>
      <protection locked="0"/>
    </xf>
    <xf numFmtId="3" fontId="5" fillId="0" borderId="1" xfId="0" applyNumberFormat="1" applyFont="1" applyBorder="1" applyAlignment="1" applyProtection="1">
      <alignment horizontal="center"/>
      <protection locked="0"/>
    </xf>
    <xf numFmtId="49" fontId="5" fillId="0" borderId="14" xfId="0" applyNumberFormat="1" applyFont="1" applyBorder="1" applyAlignment="1" applyProtection="1">
      <alignment horizontal="center"/>
      <protection locked="0"/>
    </xf>
    <xf numFmtId="0" fontId="5" fillId="0" borderId="5" xfId="0" applyFont="1" applyBorder="1" applyAlignment="1" applyProtection="1">
      <alignment horizontal="left" indent="1"/>
      <protection locked="0"/>
    </xf>
    <xf numFmtId="164" fontId="4" fillId="0" borderId="34" xfId="0" applyNumberFormat="1" applyFont="1" applyBorder="1" applyAlignment="1" applyProtection="1">
      <alignment horizontal="center"/>
      <protection locked="0"/>
    </xf>
    <xf numFmtId="3" fontId="7" fillId="0" borderId="34" xfId="0" applyNumberFormat="1" applyFont="1" applyBorder="1" applyProtection="1">
      <protection locked="0"/>
    </xf>
    <xf numFmtId="3" fontId="5" fillId="0" borderId="24" xfId="0" applyNumberFormat="1" applyFont="1" applyBorder="1" applyProtection="1">
      <protection locked="0"/>
    </xf>
    <xf numFmtId="3" fontId="5" fillId="0" borderId="41" xfId="0" applyNumberFormat="1" applyFont="1" applyBorder="1" applyProtection="1">
      <protection locked="0"/>
    </xf>
    <xf numFmtId="3" fontId="5" fillId="0" borderId="11" xfId="0" applyNumberFormat="1" applyFont="1" applyBorder="1" applyProtection="1">
      <protection locked="0"/>
    </xf>
    <xf numFmtId="49" fontId="5" fillId="0" borderId="6" xfId="0" applyNumberFormat="1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left" indent="1"/>
      <protection locked="0"/>
    </xf>
    <xf numFmtId="4" fontId="4" fillId="0" borderId="40" xfId="0" applyNumberFormat="1" applyFont="1" applyBorder="1" applyAlignment="1" applyProtection="1">
      <alignment horizontal="center" vertical="center"/>
      <protection locked="0"/>
    </xf>
    <xf numFmtId="165" fontId="7" fillId="0" borderId="27" xfId="0" applyNumberFormat="1" applyFont="1" applyBorder="1" applyAlignment="1" applyProtection="1">
      <alignment horizontal="center" vertical="center"/>
      <protection locked="0"/>
    </xf>
    <xf numFmtId="3" fontId="8" fillId="0" borderId="45" xfId="0" applyNumberFormat="1" applyFont="1" applyBorder="1" applyAlignment="1" applyProtection="1">
      <alignment horizontal="right" vertical="center"/>
      <protection locked="0"/>
    </xf>
    <xf numFmtId="3" fontId="4" fillId="0" borderId="36" xfId="0" applyNumberFormat="1" applyFont="1" applyBorder="1" applyAlignment="1" applyProtection="1">
      <alignment horizontal="right" vertical="center"/>
      <protection locked="0"/>
    </xf>
    <xf numFmtId="0" fontId="4" fillId="0" borderId="37" xfId="0" applyFont="1" applyBorder="1" applyProtection="1">
      <protection locked="0"/>
    </xf>
    <xf numFmtId="4" fontId="4" fillId="0" borderId="6" xfId="0" applyNumberFormat="1" applyFont="1" applyBorder="1" applyAlignment="1" applyProtection="1">
      <alignment horizontal="center" vertical="center"/>
      <protection locked="0"/>
    </xf>
    <xf numFmtId="165" fontId="7" fillId="0" borderId="3" xfId="0" applyNumberFormat="1" applyFont="1" applyBorder="1" applyAlignment="1" applyProtection="1">
      <alignment horizontal="center" vertical="center"/>
      <protection locked="0"/>
    </xf>
    <xf numFmtId="3" fontId="8" fillId="0" borderId="4" xfId="0" applyNumberFormat="1" applyFont="1" applyBorder="1" applyAlignment="1" applyProtection="1">
      <alignment horizontal="right" vertical="center"/>
      <protection locked="0"/>
    </xf>
    <xf numFmtId="3" fontId="4" fillId="0" borderId="7" xfId="0" applyNumberFormat="1" applyFont="1" applyBorder="1" applyAlignment="1" applyProtection="1">
      <alignment horizontal="right" vertical="center"/>
      <protection locked="0"/>
    </xf>
    <xf numFmtId="0" fontId="4" fillId="0" borderId="7" xfId="0" applyFont="1" applyBorder="1" applyProtection="1">
      <protection locked="0"/>
    </xf>
    <xf numFmtId="4" fontId="4" fillId="0" borderId="39" xfId="0" applyNumberFormat="1" applyFont="1" applyBorder="1" applyAlignment="1" applyProtection="1">
      <alignment horizontal="center" vertical="center"/>
      <protection locked="0"/>
    </xf>
    <xf numFmtId="3" fontId="4" fillId="0" borderId="4" xfId="0" applyNumberFormat="1" applyFont="1" applyBorder="1" applyAlignment="1" applyProtection="1">
      <alignment horizontal="right" vertical="center"/>
      <protection locked="0"/>
    </xf>
    <xf numFmtId="49" fontId="5" fillId="0" borderId="14" xfId="0" applyNumberFormat="1" applyFont="1" applyBorder="1" applyAlignment="1" applyProtection="1">
      <alignment horizontal="center" wrapText="1"/>
      <protection locked="0"/>
    </xf>
    <xf numFmtId="3" fontId="9" fillId="0" borderId="41" xfId="0" applyNumberFormat="1" applyFont="1" applyBorder="1" applyProtection="1">
      <protection locked="0"/>
    </xf>
    <xf numFmtId="3" fontId="5" fillId="0" borderId="25" xfId="0" applyNumberFormat="1" applyFont="1" applyBorder="1" applyProtection="1">
      <protection locked="0"/>
    </xf>
    <xf numFmtId="0" fontId="4" fillId="0" borderId="7" xfId="0" applyFont="1" applyBorder="1" applyAlignment="1" applyProtection="1">
      <alignment horizontal="left" indent="1"/>
      <protection locked="0"/>
    </xf>
    <xf numFmtId="49" fontId="4" fillId="0" borderId="6" xfId="0" applyNumberFormat="1" applyFont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left" indent="1"/>
      <protection locked="0"/>
    </xf>
    <xf numFmtId="165" fontId="7" fillId="0" borderId="0" xfId="0" applyNumberFormat="1" applyFont="1" applyAlignment="1" applyProtection="1">
      <alignment horizontal="center" vertical="center"/>
      <protection locked="0"/>
    </xf>
    <xf numFmtId="3" fontId="8" fillId="0" borderId="36" xfId="0" applyNumberFormat="1" applyFont="1" applyBorder="1" applyProtection="1">
      <protection locked="0"/>
    </xf>
    <xf numFmtId="3" fontId="4" fillId="0" borderId="36" xfId="0" applyNumberFormat="1" applyFont="1" applyBorder="1" applyProtection="1">
      <protection locked="0"/>
    </xf>
    <xf numFmtId="4" fontId="8" fillId="0" borderId="6" xfId="0" applyNumberFormat="1" applyFont="1" applyBorder="1" applyAlignment="1" applyProtection="1">
      <alignment horizontal="left" vertical="center" indent="1"/>
      <protection locked="0"/>
    </xf>
    <xf numFmtId="3" fontId="4" fillId="0" borderId="37" xfId="0" applyNumberFormat="1" applyFont="1" applyBorder="1" applyAlignment="1" applyProtection="1">
      <alignment horizontal="left" indent="1"/>
      <protection locked="0"/>
    </xf>
    <xf numFmtId="165" fontId="7" fillId="0" borderId="36" xfId="0" applyNumberFormat="1" applyFont="1" applyBorder="1" applyAlignment="1" applyProtection="1">
      <alignment horizontal="center" vertical="center"/>
      <protection locked="0"/>
    </xf>
    <xf numFmtId="4" fontId="4" fillId="0" borderId="35" xfId="0" applyNumberFormat="1" applyFont="1" applyBorder="1" applyAlignment="1" applyProtection="1">
      <alignment horizontal="center" vertical="center"/>
      <protection locked="0"/>
    </xf>
    <xf numFmtId="164" fontId="4" fillId="0" borderId="36" xfId="0" applyNumberFormat="1" applyFont="1" applyBorder="1" applyAlignment="1" applyProtection="1">
      <alignment horizontal="center"/>
      <protection locked="0"/>
    </xf>
    <xf numFmtId="0" fontId="4" fillId="0" borderId="33" xfId="0" applyFont="1" applyBorder="1" applyAlignment="1" applyProtection="1">
      <alignment horizontal="left" indent="1"/>
      <protection locked="0"/>
    </xf>
    <xf numFmtId="3" fontId="8" fillId="0" borderId="36" xfId="0" applyNumberFormat="1" applyFont="1" applyBorder="1" applyAlignment="1" applyProtection="1">
      <alignment horizontal="right" vertical="center"/>
      <protection locked="0"/>
    </xf>
    <xf numFmtId="4" fontId="4" fillId="0" borderId="42" xfId="0" applyNumberFormat="1" applyFont="1" applyBorder="1" applyAlignment="1" applyProtection="1">
      <alignment horizontal="center" vertical="center"/>
      <protection locked="0"/>
    </xf>
    <xf numFmtId="4" fontId="4" fillId="0" borderId="43" xfId="0" applyNumberFormat="1" applyFont="1" applyBorder="1" applyAlignment="1" applyProtection="1">
      <alignment horizontal="center" vertical="center"/>
      <protection locked="0"/>
    </xf>
    <xf numFmtId="3" fontId="8" fillId="0" borderId="38" xfId="0" applyNumberFormat="1" applyFont="1" applyBorder="1" applyAlignment="1" applyProtection="1">
      <alignment horizontal="center" vertical="center"/>
      <protection locked="0"/>
    </xf>
    <xf numFmtId="3" fontId="4" fillId="0" borderId="44" xfId="0" applyNumberFormat="1" applyFont="1" applyBorder="1" applyAlignment="1" applyProtection="1">
      <alignment horizontal="right" vertical="center"/>
      <protection locked="0"/>
    </xf>
    <xf numFmtId="165" fontId="7" fillId="0" borderId="34" xfId="0" applyNumberFormat="1" applyFont="1" applyBorder="1" applyProtection="1">
      <protection locked="0"/>
    </xf>
    <xf numFmtId="3" fontId="9" fillId="0" borderId="25" xfId="0" applyNumberFormat="1" applyFont="1" applyBorder="1" applyProtection="1">
      <protection locked="0"/>
    </xf>
    <xf numFmtId="165" fontId="7" fillId="0" borderId="33" xfId="0" applyNumberFormat="1" applyFont="1" applyBorder="1" applyAlignment="1" applyProtection="1">
      <alignment horizontal="center" vertical="center"/>
      <protection locked="0"/>
    </xf>
    <xf numFmtId="3" fontId="8" fillId="0" borderId="7" xfId="0" applyNumberFormat="1" applyFont="1" applyBorder="1" applyAlignment="1" applyProtection="1">
      <alignment horizontal="right" vertical="center"/>
      <protection locked="0"/>
    </xf>
    <xf numFmtId="3" fontId="8" fillId="0" borderId="0" xfId="0" applyNumberFormat="1" applyFont="1" applyAlignment="1" applyProtection="1">
      <alignment horizontal="center" vertical="center"/>
      <protection locked="0"/>
    </xf>
    <xf numFmtId="4" fontId="4" fillId="0" borderId="2" xfId="0" applyNumberFormat="1" applyFont="1" applyBorder="1" applyAlignment="1" applyProtection="1">
      <alignment horizontal="center" vertical="center"/>
      <protection locked="0"/>
    </xf>
    <xf numFmtId="3" fontId="4" fillId="0" borderId="37" xfId="0" applyNumberFormat="1" applyFont="1" applyBorder="1" applyAlignment="1" applyProtection="1">
      <alignment horizontal="right" vertical="center"/>
      <protection locked="0"/>
    </xf>
    <xf numFmtId="3" fontId="8" fillId="0" borderId="0" xfId="0" applyNumberFormat="1" applyFont="1" applyAlignment="1" applyProtection="1">
      <alignment horizontal="right" vertical="center"/>
      <protection locked="0"/>
    </xf>
    <xf numFmtId="164" fontId="4" fillId="0" borderId="35" xfId="0" applyNumberFormat="1" applyFont="1" applyBorder="1" applyAlignment="1" applyProtection="1">
      <alignment horizontal="center"/>
      <protection locked="0"/>
    </xf>
    <xf numFmtId="165" fontId="7" fillId="0" borderId="3" xfId="0" applyNumberFormat="1" applyFont="1" applyBorder="1" applyAlignment="1" applyProtection="1">
      <alignment horizontal="center"/>
      <protection locked="0"/>
    </xf>
    <xf numFmtId="3" fontId="4" fillId="0" borderId="37" xfId="0" applyNumberFormat="1" applyFont="1" applyBorder="1" applyProtection="1">
      <protection locked="0"/>
    </xf>
    <xf numFmtId="3" fontId="4" fillId="0" borderId="7" xfId="0" applyNumberFormat="1" applyFont="1" applyBorder="1" applyAlignment="1" applyProtection="1">
      <alignment horizontal="left" indent="1"/>
      <protection locked="0"/>
    </xf>
    <xf numFmtId="3" fontId="8" fillId="0" borderId="37" xfId="0" applyNumberFormat="1" applyFont="1" applyBorder="1" applyAlignment="1" applyProtection="1">
      <alignment horizontal="right" vertical="center"/>
      <protection locked="0"/>
    </xf>
    <xf numFmtId="4" fontId="4" fillId="0" borderId="6" xfId="0" applyNumberFormat="1" applyFont="1" applyBorder="1" applyAlignment="1" applyProtection="1">
      <alignment horizontal="center"/>
      <protection locked="0"/>
    </xf>
    <xf numFmtId="3" fontId="4" fillId="0" borderId="4" xfId="0" applyNumberFormat="1" applyFont="1" applyBorder="1" applyProtection="1">
      <protection locked="0"/>
    </xf>
    <xf numFmtId="49" fontId="5" fillId="0" borderId="5" xfId="0" applyNumberFormat="1" applyFont="1" applyBorder="1" applyAlignment="1" applyProtection="1">
      <alignment horizontal="center"/>
      <protection locked="0"/>
    </xf>
    <xf numFmtId="4" fontId="5" fillId="0" borderId="5" xfId="0" applyNumberFormat="1" applyFont="1" applyBorder="1" applyAlignment="1" applyProtection="1">
      <alignment horizontal="center"/>
      <protection locked="0"/>
    </xf>
    <xf numFmtId="165" fontId="6" fillId="0" borderId="5" xfId="0" applyNumberFormat="1" applyFont="1" applyBorder="1" applyAlignment="1" applyProtection="1">
      <alignment horizontal="center"/>
      <protection locked="0"/>
    </xf>
    <xf numFmtId="3" fontId="9" fillId="0" borderId="5" xfId="0" applyNumberFormat="1" applyFont="1" applyBorder="1" applyProtection="1">
      <protection locked="0"/>
    </xf>
    <xf numFmtId="3" fontId="5" fillId="0" borderId="5" xfId="0" applyNumberFormat="1" applyFont="1" applyBorder="1" applyProtection="1">
      <protection locked="0"/>
    </xf>
    <xf numFmtId="165" fontId="7" fillId="0" borderId="2" xfId="0" applyNumberFormat="1" applyFont="1" applyBorder="1" applyAlignment="1" applyProtection="1">
      <alignment horizontal="center"/>
      <protection locked="0"/>
    </xf>
    <xf numFmtId="3" fontId="8" fillId="0" borderId="3" xfId="0" applyNumberFormat="1" applyFont="1" applyBorder="1" applyProtection="1">
      <protection locked="0"/>
    </xf>
    <xf numFmtId="49" fontId="4" fillId="0" borderId="38" xfId="0" applyNumberFormat="1" applyFont="1" applyBorder="1" applyAlignment="1" applyProtection="1">
      <alignment horizontal="center"/>
      <protection locked="0"/>
    </xf>
    <xf numFmtId="0" fontId="4" fillId="0" borderId="36" xfId="0" applyFont="1" applyBorder="1" applyAlignment="1" applyProtection="1">
      <alignment horizontal="left" indent="1"/>
      <protection locked="0"/>
    </xf>
    <xf numFmtId="4" fontId="4" fillId="0" borderId="36" xfId="0" applyNumberFormat="1" applyFont="1" applyBorder="1" applyAlignment="1" applyProtection="1">
      <alignment horizontal="center"/>
      <protection locked="0"/>
    </xf>
    <xf numFmtId="165" fontId="7" fillId="0" borderId="36" xfId="0" applyNumberFormat="1" applyFont="1" applyBorder="1" applyAlignment="1" applyProtection="1">
      <alignment horizontal="center"/>
      <protection locked="0"/>
    </xf>
    <xf numFmtId="3" fontId="4" fillId="0" borderId="7" xfId="0" applyNumberFormat="1" applyFont="1" applyBorder="1" applyProtection="1">
      <protection locked="0"/>
    </xf>
    <xf numFmtId="4" fontId="4" fillId="0" borderId="38" xfId="0" applyNumberFormat="1" applyFont="1" applyBorder="1" applyAlignment="1" applyProtection="1">
      <alignment horizontal="center"/>
      <protection locked="0"/>
    </xf>
    <xf numFmtId="165" fontId="7" fillId="0" borderId="35" xfId="0" applyNumberFormat="1" applyFont="1" applyBorder="1" applyAlignment="1" applyProtection="1">
      <alignment horizontal="center"/>
      <protection locked="0"/>
    </xf>
    <xf numFmtId="3" fontId="4" fillId="0" borderId="3" xfId="0" applyNumberFormat="1" applyFont="1" applyBorder="1" applyProtection="1">
      <protection locked="0"/>
    </xf>
    <xf numFmtId="0" fontId="4" fillId="0" borderId="5" xfId="0" applyFont="1" applyBorder="1" applyAlignment="1" applyProtection="1">
      <alignment horizontal="left" indent="1"/>
      <protection locked="0"/>
    </xf>
    <xf numFmtId="4" fontId="4" fillId="0" borderId="5" xfId="0" applyNumberFormat="1" applyFont="1" applyBorder="1" applyAlignment="1" applyProtection="1">
      <alignment horizontal="center"/>
      <protection locked="0"/>
    </xf>
    <xf numFmtId="165" fontId="7" fillId="0" borderId="5" xfId="0" applyNumberFormat="1" applyFont="1" applyBorder="1" applyAlignment="1" applyProtection="1">
      <alignment horizontal="center"/>
      <protection locked="0"/>
    </xf>
    <xf numFmtId="3" fontId="4" fillId="0" borderId="5" xfId="0" applyNumberFormat="1" applyFont="1" applyBorder="1" applyProtection="1">
      <protection locked="0"/>
    </xf>
    <xf numFmtId="0" fontId="4" fillId="0" borderId="5" xfId="0" applyFont="1" applyBorder="1" applyProtection="1">
      <protection locked="0"/>
    </xf>
    <xf numFmtId="165" fontId="6" fillId="0" borderId="29" xfId="0" applyNumberFormat="1" applyFont="1" applyBorder="1" applyAlignment="1" applyProtection="1">
      <alignment horizontal="center"/>
      <protection locked="0"/>
    </xf>
    <xf numFmtId="3" fontId="5" fillId="0" borderId="29" xfId="0" applyNumberFormat="1" applyFont="1" applyBorder="1" applyAlignment="1" applyProtection="1">
      <alignment vertical="center"/>
      <protection locked="0"/>
    </xf>
    <xf numFmtId="3" fontId="5" fillId="0" borderId="31" xfId="0" applyNumberFormat="1" applyFont="1" applyBorder="1" applyAlignment="1" applyProtection="1">
      <alignment vertical="center"/>
      <protection locked="0"/>
    </xf>
    <xf numFmtId="3" fontId="5" fillId="0" borderId="30" xfId="0" applyNumberFormat="1" applyFont="1" applyBorder="1" applyAlignment="1" applyProtection="1">
      <alignment vertical="center"/>
      <protection locked="0"/>
    </xf>
    <xf numFmtId="49" fontId="5" fillId="0" borderId="0" xfId="0" applyNumberFormat="1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left" indent="2"/>
      <protection locked="0"/>
    </xf>
    <xf numFmtId="164" fontId="4" fillId="0" borderId="0" xfId="0" applyNumberFormat="1" applyFont="1" applyAlignment="1" applyProtection="1">
      <alignment horizontal="center"/>
      <protection locked="0"/>
    </xf>
    <xf numFmtId="165" fontId="7" fillId="0" borderId="0" xfId="0" applyNumberFormat="1" applyFont="1" applyAlignment="1" applyProtection="1">
      <alignment horizontal="center"/>
      <protection locked="0"/>
    </xf>
    <xf numFmtId="3" fontId="5" fillId="0" borderId="0" xfId="0" applyNumberFormat="1" applyFont="1" applyProtection="1">
      <protection locked="0"/>
    </xf>
    <xf numFmtId="0" fontId="6" fillId="0" borderId="0" xfId="0" applyFont="1" applyProtection="1">
      <protection locked="0"/>
    </xf>
    <xf numFmtId="0" fontId="5" fillId="0" borderId="0" xfId="0" applyFont="1" applyProtection="1">
      <protection locked="0"/>
    </xf>
    <xf numFmtId="41" fontId="5" fillId="0" borderId="0" xfId="1" applyNumberFormat="1" applyFont="1" applyAlignment="1" applyProtection="1">
      <alignment horizontal="right" vertical="center"/>
      <protection locked="0"/>
    </xf>
    <xf numFmtId="9" fontId="6" fillId="0" borderId="0" xfId="0" applyNumberFormat="1" applyFont="1" applyAlignment="1" applyProtection="1">
      <alignment horizontal="right"/>
      <protection locked="0"/>
    </xf>
    <xf numFmtId="3" fontId="5" fillId="0" borderId="0" xfId="0" applyNumberFormat="1" applyFont="1" applyAlignment="1" applyProtection="1">
      <alignment horizontal="right" vertical="center"/>
      <protection locked="0"/>
    </xf>
    <xf numFmtId="0" fontId="5" fillId="0" borderId="0" xfId="0" applyFont="1" applyAlignment="1" applyProtection="1">
      <alignment horizontal="right"/>
      <protection locked="0"/>
    </xf>
    <xf numFmtId="0" fontId="6" fillId="0" borderId="0" xfId="0" applyFont="1" applyAlignment="1" applyProtection="1">
      <alignment horizontal="left" indent="5"/>
      <protection locked="0"/>
    </xf>
    <xf numFmtId="0" fontId="10" fillId="0" borderId="0" xfId="0" applyFont="1" applyAlignment="1">
      <alignment horizontal="left"/>
    </xf>
    <xf numFmtId="0" fontId="10" fillId="0" borderId="0" xfId="0" applyFont="1"/>
    <xf numFmtId="0" fontId="11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3" fontId="4" fillId="0" borderId="0" xfId="0" applyNumberFormat="1" applyFont="1" applyAlignment="1" applyProtection="1">
      <alignment horizontal="center" vertical="center"/>
      <protection locked="0"/>
    </xf>
    <xf numFmtId="3" fontId="5" fillId="0" borderId="0" xfId="0" applyNumberFormat="1" applyFont="1" applyAlignment="1" applyProtection="1">
      <alignment horizontal="center" vertical="center"/>
      <protection locked="0"/>
    </xf>
    <xf numFmtId="3" fontId="4" fillId="0" borderId="8" xfId="0" applyNumberFormat="1" applyFont="1" applyBorder="1" applyAlignment="1" applyProtection="1">
      <alignment horizontal="right" vertical="center"/>
      <protection locked="0"/>
    </xf>
    <xf numFmtId="3" fontId="4" fillId="0" borderId="28" xfId="0" applyNumberFormat="1" applyFont="1" applyBorder="1" applyAlignment="1" applyProtection="1">
      <alignment horizontal="right" vertical="center"/>
      <protection locked="0"/>
    </xf>
    <xf numFmtId="4" fontId="4" fillId="0" borderId="32" xfId="0" applyNumberFormat="1" applyFont="1" applyBorder="1" applyAlignment="1" applyProtection="1">
      <alignment horizontal="center" vertical="center"/>
      <protection locked="0"/>
    </xf>
    <xf numFmtId="4" fontId="4" fillId="0" borderId="13" xfId="0" applyNumberFormat="1" applyFont="1" applyBorder="1" applyAlignment="1" applyProtection="1">
      <alignment horizontal="center" vertical="center"/>
      <protection locked="0"/>
    </xf>
    <xf numFmtId="3" fontId="4" fillId="0" borderId="4" xfId="0" applyNumberFormat="1" applyFont="1" applyBorder="1" applyAlignment="1" applyProtection="1">
      <alignment horizontal="center" vertical="center"/>
      <protection locked="0"/>
    </xf>
    <xf numFmtId="3" fontId="4" fillId="0" borderId="26" xfId="0" applyNumberFormat="1" applyFont="1" applyBorder="1" applyAlignment="1" applyProtection="1">
      <alignment horizontal="right" vertical="center"/>
      <protection locked="0"/>
    </xf>
    <xf numFmtId="3" fontId="4" fillId="0" borderId="38" xfId="0" applyNumberFormat="1" applyFont="1" applyBorder="1" applyAlignment="1" applyProtection="1">
      <alignment horizontal="right" vertical="center"/>
      <protection locked="0"/>
    </xf>
    <xf numFmtId="3" fontId="4" fillId="0" borderId="0" xfId="0" applyNumberFormat="1" applyFont="1" applyAlignment="1" applyProtection="1">
      <alignment horizontal="right" vertical="center"/>
      <protection locked="0"/>
    </xf>
    <xf numFmtId="4" fontId="4" fillId="0" borderId="35" xfId="0" applyNumberFormat="1" applyFont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13" fillId="0" borderId="0" xfId="0" applyFont="1" applyProtection="1">
      <protection locked="0"/>
    </xf>
    <xf numFmtId="0" fontId="13" fillId="0" borderId="0" xfId="0" applyFont="1" applyAlignment="1" applyProtection="1">
      <alignment horizontal="left"/>
      <protection locked="0"/>
    </xf>
    <xf numFmtId="0" fontId="13" fillId="0" borderId="0" xfId="0" applyFont="1" applyAlignment="1" applyProtection="1">
      <alignment horizontal="right" vertical="center"/>
      <protection locked="0"/>
    </xf>
    <xf numFmtId="0" fontId="13" fillId="0" borderId="0" xfId="0" applyFont="1" applyAlignment="1" applyProtection="1">
      <alignment horizontal="center"/>
      <protection locked="0"/>
    </xf>
    <xf numFmtId="0" fontId="15" fillId="0" borderId="0" xfId="0" applyFont="1" applyAlignment="1" applyProtection="1">
      <alignment horizontal="center"/>
      <protection locked="0"/>
    </xf>
    <xf numFmtId="49" fontId="13" fillId="0" borderId="0" xfId="0" applyNumberFormat="1" applyFont="1" applyAlignment="1" applyProtection="1">
      <alignment horizontal="center"/>
      <protection locked="0"/>
    </xf>
    <xf numFmtId="169" fontId="13" fillId="0" borderId="0" xfId="0" applyNumberFormat="1" applyFont="1" applyProtection="1">
      <protection locked="0"/>
    </xf>
    <xf numFmtId="0" fontId="16" fillId="0" borderId="0" xfId="0" applyFont="1"/>
    <xf numFmtId="0" fontId="17" fillId="0" borderId="0" xfId="0" applyFont="1" applyAlignment="1">
      <alignment vertical="top"/>
    </xf>
    <xf numFmtId="0" fontId="17" fillId="0" borderId="0" xfId="0" applyFont="1" applyAlignment="1">
      <alignment horizontal="center" vertical="top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left" indent="1"/>
    </xf>
    <xf numFmtId="20" fontId="16" fillId="0" borderId="0" xfId="0" applyNumberFormat="1" applyFont="1"/>
    <xf numFmtId="0" fontId="19" fillId="2" borderId="15" xfId="0" applyFont="1" applyFill="1" applyBorder="1" applyAlignment="1" applyProtection="1">
      <alignment vertical="center"/>
      <protection locked="0"/>
    </xf>
    <xf numFmtId="0" fontId="4" fillId="2" borderId="15" xfId="0" applyFont="1" applyFill="1" applyBorder="1" applyProtection="1">
      <protection locked="0"/>
    </xf>
    <xf numFmtId="0" fontId="20" fillId="0" borderId="0" xfId="0" applyFont="1" applyProtection="1">
      <protection locked="0"/>
    </xf>
    <xf numFmtId="0" fontId="21" fillId="0" borderId="0" xfId="0" applyFont="1" applyAlignment="1" applyProtection="1">
      <alignment wrapText="1"/>
      <protection locked="0"/>
    </xf>
    <xf numFmtId="0" fontId="21" fillId="0" borderId="0" xfId="0" applyFont="1" applyAlignment="1" applyProtection="1">
      <alignment horizontal="right"/>
      <protection locked="0"/>
    </xf>
    <xf numFmtId="0" fontId="13" fillId="0" borderId="16" xfId="0" applyFont="1" applyBorder="1" applyAlignment="1" applyProtection="1">
      <alignment wrapText="1"/>
      <protection locked="0"/>
    </xf>
    <xf numFmtId="0" fontId="13" fillId="0" borderId="17" xfId="0" applyFont="1" applyBorder="1" applyAlignment="1" applyProtection="1">
      <alignment wrapText="1"/>
      <protection locked="0"/>
    </xf>
    <xf numFmtId="0" fontId="21" fillId="0" borderId="0" xfId="0" applyFont="1" applyAlignment="1" applyProtection="1">
      <alignment horizontal="left" wrapText="1"/>
      <protection locked="0"/>
    </xf>
    <xf numFmtId="0" fontId="24" fillId="0" borderId="17" xfId="0" applyFont="1" applyBorder="1" applyAlignment="1" applyProtection="1">
      <alignment wrapText="1"/>
      <protection locked="0"/>
    </xf>
    <xf numFmtId="0" fontId="25" fillId="0" borderId="0" xfId="0" applyFont="1" applyAlignment="1" applyProtection="1">
      <alignment horizontal="left" wrapText="1"/>
      <protection locked="0"/>
    </xf>
    <xf numFmtId="0" fontId="21" fillId="0" borderId="0" xfId="0" applyFont="1" applyProtection="1">
      <protection locked="0"/>
    </xf>
    <xf numFmtId="166" fontId="21" fillId="3" borderId="18" xfId="0" applyNumberFormat="1" applyFont="1" applyFill="1" applyBorder="1" applyProtection="1">
      <protection locked="0"/>
    </xf>
    <xf numFmtId="0" fontId="26" fillId="0" borderId="0" xfId="0" applyFont="1" applyAlignment="1" applyProtection="1">
      <alignment wrapText="1"/>
      <protection locked="0"/>
    </xf>
    <xf numFmtId="0" fontId="27" fillId="0" borderId="0" xfId="0" applyFont="1" applyAlignment="1" applyProtection="1">
      <alignment wrapText="1"/>
      <protection locked="0"/>
    </xf>
    <xf numFmtId="10" fontId="21" fillId="3" borderId="18" xfId="0" applyNumberFormat="1" applyFont="1" applyFill="1" applyBorder="1" applyProtection="1">
      <protection locked="0"/>
    </xf>
    <xf numFmtId="166" fontId="21" fillId="3" borderId="18" xfId="0" applyNumberFormat="1" applyFont="1" applyFill="1" applyBorder="1" applyAlignment="1" applyProtection="1">
      <alignment horizontal="right"/>
      <protection locked="0"/>
    </xf>
    <xf numFmtId="0" fontId="28" fillId="2" borderId="19" xfId="0" applyFont="1" applyFill="1" applyBorder="1" applyAlignment="1" applyProtection="1">
      <alignment horizontal="center"/>
      <protection locked="0"/>
    </xf>
    <xf numFmtId="0" fontId="28" fillId="2" borderId="20" xfId="0" applyFont="1" applyFill="1" applyBorder="1" applyAlignment="1" applyProtection="1">
      <alignment horizontal="center"/>
      <protection locked="0"/>
    </xf>
    <xf numFmtId="14" fontId="13" fillId="0" borderId="21" xfId="0" applyNumberFormat="1" applyFont="1" applyBorder="1" applyAlignment="1" applyProtection="1">
      <alignment horizontal="left" indent="1"/>
      <protection locked="0"/>
    </xf>
    <xf numFmtId="14" fontId="23" fillId="0" borderId="21" xfId="0" applyNumberFormat="1" applyFont="1" applyBorder="1" applyAlignment="1" applyProtection="1">
      <alignment horizontal="center"/>
      <protection locked="0"/>
    </xf>
    <xf numFmtId="167" fontId="13" fillId="0" borderId="22" xfId="0" applyNumberFormat="1" applyFont="1" applyBorder="1" applyProtection="1">
      <protection locked="0"/>
    </xf>
    <xf numFmtId="168" fontId="29" fillId="0" borderId="21" xfId="0" applyNumberFormat="1" applyFont="1" applyBorder="1" applyAlignment="1" applyProtection="1">
      <alignment horizontal="left" indent="1"/>
      <protection locked="0"/>
    </xf>
    <xf numFmtId="14" fontId="29" fillId="0" borderId="21" xfId="0" applyNumberFormat="1" applyFont="1" applyBorder="1" applyAlignment="1" applyProtection="1">
      <alignment horizontal="left" indent="1"/>
      <protection locked="0"/>
    </xf>
    <xf numFmtId="167" fontId="29" fillId="0" borderId="22" xfId="0" applyNumberFormat="1" applyFont="1" applyBorder="1" applyProtection="1">
      <protection locked="0"/>
    </xf>
    <xf numFmtId="14" fontId="30" fillId="0" borderId="21" xfId="0" applyNumberFormat="1" applyFont="1" applyBorder="1" applyAlignment="1" applyProtection="1">
      <alignment horizontal="left" indent="1"/>
      <protection locked="0"/>
    </xf>
    <xf numFmtId="14" fontId="31" fillId="0" borderId="21" xfId="0" applyNumberFormat="1" applyFont="1" applyBorder="1" applyAlignment="1" applyProtection="1">
      <alignment horizontal="left" indent="1"/>
      <protection locked="0"/>
    </xf>
    <xf numFmtId="168" fontId="32" fillId="0" borderId="21" xfId="0" applyNumberFormat="1" applyFont="1" applyBorder="1" applyAlignment="1" applyProtection="1">
      <alignment horizontal="left" indent="1"/>
      <protection locked="0"/>
    </xf>
    <xf numFmtId="14" fontId="32" fillId="0" borderId="21" xfId="0" applyNumberFormat="1" applyFont="1" applyBorder="1" applyAlignment="1" applyProtection="1">
      <alignment horizontal="left" indent="1"/>
      <protection locked="0"/>
    </xf>
    <xf numFmtId="14" fontId="29" fillId="0" borderId="21" xfId="0" applyNumberFormat="1" applyFont="1" applyBorder="1" applyAlignment="1" applyProtection="1">
      <alignment horizontal="left"/>
      <protection locked="0"/>
    </xf>
    <xf numFmtId="14" fontId="13" fillId="0" borderId="22" xfId="0" applyNumberFormat="1" applyFont="1" applyBorder="1" applyAlignment="1" applyProtection="1">
      <alignment horizontal="left" indent="1"/>
      <protection locked="0"/>
    </xf>
    <xf numFmtId="0" fontId="21" fillId="0" borderId="22" xfId="0" applyFont="1" applyBorder="1" applyAlignment="1" applyProtection="1">
      <alignment horizontal="right"/>
      <protection locked="0"/>
    </xf>
    <xf numFmtId="166" fontId="21" fillId="2" borderId="23" xfId="0" applyNumberFormat="1" applyFont="1" applyFill="1" applyBorder="1" applyProtection="1">
      <protection locked="0"/>
    </xf>
    <xf numFmtId="9" fontId="21" fillId="2" borderId="23" xfId="0" applyNumberFormat="1" applyFont="1" applyFill="1" applyBorder="1" applyProtection="1">
      <protection locked="0"/>
    </xf>
    <xf numFmtId="14" fontId="13" fillId="0" borderId="22" xfId="0" applyNumberFormat="1" applyFont="1" applyBorder="1" applyProtection="1">
      <protection locked="0"/>
    </xf>
    <xf numFmtId="0" fontId="33" fillId="0" borderId="0" xfId="0" applyFont="1"/>
    <xf numFmtId="3" fontId="8" fillId="0" borderId="46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3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12" xfId="0" applyNumberFormat="1" applyFont="1" applyBorder="1" applyAlignment="1" applyProtection="1">
      <alignment horizontal="center" vertical="center"/>
      <protection locked="0"/>
    </xf>
    <xf numFmtId="0" fontId="5" fillId="0" borderId="24" xfId="0" applyFont="1" applyBorder="1" applyAlignment="1" applyProtection="1">
      <alignment horizontal="center" vertical="center"/>
      <protection locked="0"/>
    </xf>
    <xf numFmtId="49" fontId="5" fillId="0" borderId="24" xfId="0" applyNumberFormat="1" applyFont="1" applyBorder="1" applyAlignment="1" applyProtection="1">
      <alignment horizontal="center" vertical="center"/>
      <protection locked="0"/>
    </xf>
    <xf numFmtId="3" fontId="6" fillId="0" borderId="24" xfId="0" applyNumberFormat="1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right"/>
      <protection locked="0"/>
    </xf>
    <xf numFmtId="49" fontId="5" fillId="0" borderId="13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3" fontId="6" fillId="0" borderId="1" xfId="0" applyNumberFormat="1" applyFont="1" applyBorder="1" applyAlignment="1" applyProtection="1">
      <alignment horizontal="center" vertical="center" wrapText="1"/>
      <protection locked="0"/>
    </xf>
    <xf numFmtId="3" fontId="5" fillId="0" borderId="10" xfId="0" applyNumberFormat="1" applyFont="1" applyBorder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 vertical="top"/>
    </xf>
    <xf numFmtId="0" fontId="18" fillId="0" borderId="0" xfId="0" applyFont="1" applyAlignment="1">
      <alignment horizontal="center" vertical="center"/>
    </xf>
  </cellXfs>
  <cellStyles count="3">
    <cellStyle name="Mata Uang [0]" xfId="1" builtinId="7"/>
    <cellStyle name="Normal" xfId="0" builtinId="0"/>
    <cellStyle name="Normal_RAB" xfId="2" xr:uid="{00000000-0005-0000-0000-000002000000}"/>
  </cellStyles>
  <dxfs count="0"/>
  <tableStyles count="0" defaultTableStyle="TableStyleMedium2" defaultPivotStyle="PivotStyleLight16"/>
  <colors>
    <mruColors>
      <color rgb="FF893B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</xdr:colOff>
      <xdr:row>1</xdr:row>
      <xdr:rowOff>0</xdr:rowOff>
    </xdr:from>
    <xdr:ext cx="654210" cy="452719"/>
    <xdr:pic>
      <xdr:nvPicPr>
        <xdr:cNvPr id="6" name="Picture 2">
          <a:extLst>
            <a:ext uri="{FF2B5EF4-FFF2-40B4-BE49-F238E27FC236}">
              <a16:creationId xmlns:a16="http://schemas.microsoft.com/office/drawing/2014/main" id="{FF3BA6D9-7E1A-1942-BB0E-1025FC714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0500"/>
          <a:ext cx="654210" cy="452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0</xdr:colOff>
      <xdr:row>0</xdr:row>
      <xdr:rowOff>152400</xdr:rowOff>
    </xdr:from>
    <xdr:to>
      <xdr:col>4</xdr:col>
      <xdr:colOff>314325</xdr:colOff>
      <xdr:row>12</xdr:row>
      <xdr:rowOff>123825</xdr:rowOff>
    </xdr:to>
    <xdr:pic>
      <xdr:nvPicPr>
        <xdr:cNvPr id="2" name="Gambar 1">
          <a:extLst>
            <a:ext uri="{FF2B5EF4-FFF2-40B4-BE49-F238E27FC236}">
              <a16:creationId xmlns:a16="http://schemas.microsoft.com/office/drawing/2014/main" id="{A7B36F9C-9742-C499-7565-720FBA2803E7}"/>
            </a:ext>
            <a:ext uri="{147F2762-F138-4A5C-976F-8EAC2B608ADB}">
              <a16:predDERef xmlns:a16="http://schemas.microsoft.com/office/drawing/2014/main" pred="{FF3BA6D9-7E1A-1942-BB0E-1025FC714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152400"/>
          <a:ext cx="2143125" cy="2143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>
      <selection activeCell="F36" sqref="F36"/>
    </sheetView>
  </sheetViews>
  <sheetFormatPr defaultColWidth="9.140625" defaultRowHeight="13.5"/>
  <cols>
    <col min="1" max="16384" width="9.140625" style="170"/>
  </cols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H131"/>
  <sheetViews>
    <sheetView topLeftCell="A83" zoomScale="70" zoomScaleNormal="70" zoomScalePageLayoutView="50" workbookViewId="0">
      <selection activeCell="H112" sqref="H112"/>
    </sheetView>
  </sheetViews>
  <sheetFormatPr defaultColWidth="9.140625" defaultRowHeight="12.75"/>
  <cols>
    <col min="1" max="1" width="1.85546875" style="1" customWidth="1"/>
    <col min="2" max="2" width="4.5703125" style="1" customWidth="1"/>
    <col min="3" max="3" width="47" style="1" customWidth="1"/>
    <col min="4" max="4" width="8.7109375" style="1" customWidth="1"/>
    <col min="5" max="5" width="8.7109375" style="7" customWidth="1"/>
    <col min="6" max="7" width="13.7109375" style="1" customWidth="1"/>
    <col min="8" max="8" width="27.28515625" style="1" customWidth="1"/>
    <col min="9" max="16384" width="9.140625" style="1"/>
  </cols>
  <sheetData>
    <row r="1" spans="2:8" ht="20.25">
      <c r="B1" s="172" t="s">
        <v>0</v>
      </c>
      <c r="C1" s="172"/>
      <c r="D1" s="172"/>
      <c r="E1" s="172"/>
      <c r="F1" s="172"/>
      <c r="G1" s="172"/>
      <c r="H1" s="172"/>
    </row>
    <row r="2" spans="2:8" ht="15.75" customHeight="1">
      <c r="B2" s="2"/>
      <c r="C2" s="2"/>
      <c r="D2" s="3"/>
      <c r="E2" s="4"/>
      <c r="F2" s="5"/>
      <c r="G2" s="173" t="s">
        <v>1</v>
      </c>
      <c r="H2" s="173"/>
    </row>
    <row r="3" spans="2:8" ht="15.75" customHeight="1">
      <c r="B3" s="2"/>
      <c r="C3" s="2"/>
      <c r="D3" s="3"/>
      <c r="E3" s="4"/>
      <c r="F3" s="5"/>
      <c r="G3" s="173"/>
      <c r="H3" s="173"/>
    </row>
    <row r="4" spans="2:8" ht="15.75" customHeight="1">
      <c r="B4" s="2"/>
      <c r="C4" s="2"/>
      <c r="D4" s="3"/>
      <c r="E4" s="4"/>
      <c r="F4" s="5"/>
      <c r="G4" s="6"/>
      <c r="H4" s="6"/>
    </row>
    <row r="5" spans="2:8">
      <c r="F5" s="8" t="s">
        <v>2</v>
      </c>
      <c r="H5" s="1" t="s">
        <v>3</v>
      </c>
    </row>
    <row r="6" spans="2:8">
      <c r="F6" s="8" t="s">
        <v>4</v>
      </c>
      <c r="H6" s="1" t="s">
        <v>3</v>
      </c>
    </row>
    <row r="7" spans="2:8">
      <c r="F7" s="8" t="s">
        <v>5</v>
      </c>
      <c r="H7" s="1" t="s">
        <v>6</v>
      </c>
    </row>
    <row r="8" spans="2:8">
      <c r="F8" s="8" t="s">
        <v>7</v>
      </c>
      <c r="H8" s="1" t="s">
        <v>3</v>
      </c>
    </row>
    <row r="9" spans="2:8">
      <c r="F9" s="8" t="s">
        <v>8</v>
      </c>
      <c r="H9" s="1" t="s">
        <v>9</v>
      </c>
    </row>
    <row r="10" spans="2:8">
      <c r="F10" s="8" t="s">
        <v>10</v>
      </c>
      <c r="H10" s="1" t="s">
        <v>11</v>
      </c>
    </row>
    <row r="11" spans="2:8">
      <c r="D11" s="9"/>
      <c r="H11" s="1" t="s">
        <v>12</v>
      </c>
    </row>
    <row r="13" spans="2:8" ht="24">
      <c r="B13" s="175" t="s">
        <v>13</v>
      </c>
      <c r="C13" s="176" t="s">
        <v>14</v>
      </c>
      <c r="D13" s="177" t="s">
        <v>15</v>
      </c>
      <c r="E13" s="178" t="s">
        <v>16</v>
      </c>
      <c r="F13" s="10" t="s">
        <v>17</v>
      </c>
      <c r="G13" s="10" t="s">
        <v>18</v>
      </c>
      <c r="H13" s="174" t="s">
        <v>19</v>
      </c>
    </row>
    <row r="14" spans="2:8">
      <c r="B14" s="175"/>
      <c r="C14" s="176"/>
      <c r="D14" s="177"/>
      <c r="E14" s="178"/>
      <c r="F14" s="11" t="s">
        <v>20</v>
      </c>
      <c r="G14" s="11" t="s">
        <v>20</v>
      </c>
      <c r="H14" s="174"/>
    </row>
    <row r="15" spans="2:8" ht="12.75" customHeight="1">
      <c r="B15" s="12" t="s">
        <v>21</v>
      </c>
      <c r="C15" s="13" t="s">
        <v>22</v>
      </c>
      <c r="D15" s="14"/>
      <c r="E15" s="15"/>
      <c r="F15" s="16" t="s">
        <v>23</v>
      </c>
      <c r="G15" s="17">
        <f>SUM(G16:G20)</f>
        <v>0</v>
      </c>
      <c r="H15" s="18"/>
    </row>
    <row r="16" spans="2:8" ht="12.75" customHeight="1">
      <c r="B16" s="19"/>
      <c r="C16" s="20" t="s">
        <v>24</v>
      </c>
      <c r="D16" s="21" t="s">
        <v>25</v>
      </c>
      <c r="E16" s="22"/>
      <c r="F16" s="23"/>
      <c r="G16" s="24">
        <f>F16*E16</f>
        <v>0</v>
      </c>
      <c r="H16" s="25"/>
    </row>
    <row r="17" spans="2:8" ht="12.75" customHeight="1">
      <c r="B17" s="19"/>
      <c r="C17" s="20" t="s">
        <v>26</v>
      </c>
      <c r="D17" s="26" t="s">
        <v>27</v>
      </c>
      <c r="E17" s="27"/>
      <c r="F17" s="28"/>
      <c r="G17" s="29">
        <f>F17*E17</f>
        <v>0</v>
      </c>
      <c r="H17" s="30"/>
    </row>
    <row r="18" spans="2:8" ht="12.75" customHeight="1">
      <c r="B18" s="19"/>
      <c r="C18" s="20" t="s">
        <v>28</v>
      </c>
      <c r="D18" s="45"/>
      <c r="E18" s="27"/>
      <c r="F18" s="28"/>
      <c r="G18" s="29"/>
      <c r="H18" s="30"/>
    </row>
    <row r="19" spans="2:8" ht="12.75" customHeight="1">
      <c r="B19" s="19"/>
      <c r="C19" s="20" t="s">
        <v>29</v>
      </c>
      <c r="D19" s="45"/>
      <c r="E19" s="27"/>
      <c r="F19" s="28"/>
      <c r="G19" s="29"/>
      <c r="H19" s="30"/>
    </row>
    <row r="20" spans="2:8" ht="12.75" customHeight="1">
      <c r="B20" s="19"/>
      <c r="C20" s="20"/>
      <c r="D20" s="31"/>
      <c r="E20" s="27"/>
      <c r="F20" s="28"/>
      <c r="G20" s="32"/>
      <c r="H20" s="30"/>
    </row>
    <row r="21" spans="2:8" ht="12.75" customHeight="1">
      <c r="B21" s="33" t="s">
        <v>30</v>
      </c>
      <c r="C21" s="13" t="s">
        <v>31</v>
      </c>
      <c r="D21" s="14"/>
      <c r="E21" s="15"/>
      <c r="F21" s="34"/>
      <c r="G21" s="35">
        <f>SUM(G22:G26)</f>
        <v>0</v>
      </c>
      <c r="H21" s="18"/>
    </row>
    <row r="22" spans="2:8" ht="12.75" customHeight="1">
      <c r="B22" s="19"/>
      <c r="C22" s="20" t="s">
        <v>32</v>
      </c>
      <c r="D22" s="31" t="s">
        <v>25</v>
      </c>
      <c r="E22" s="27"/>
      <c r="F22" s="28">
        <v>2250000</v>
      </c>
      <c r="G22" s="32">
        <f>F22*E22</f>
        <v>0</v>
      </c>
      <c r="H22" s="36"/>
    </row>
    <row r="23" spans="2:8" ht="12.75" customHeight="1">
      <c r="B23" s="19"/>
      <c r="C23" s="20" t="s">
        <v>33</v>
      </c>
      <c r="D23" s="31" t="s">
        <v>34</v>
      </c>
      <c r="E23" s="27"/>
      <c r="F23" s="28">
        <v>450000</v>
      </c>
      <c r="G23" s="32">
        <f>F23*E23</f>
        <v>0</v>
      </c>
      <c r="H23" s="36" t="s">
        <v>35</v>
      </c>
    </row>
    <row r="24" spans="2:8" ht="12.75" customHeight="1">
      <c r="B24" s="19"/>
      <c r="C24" s="20" t="s">
        <v>36</v>
      </c>
      <c r="D24" s="31"/>
      <c r="E24" s="27"/>
      <c r="F24" s="28"/>
      <c r="G24" s="32"/>
      <c r="H24" s="36"/>
    </row>
    <row r="25" spans="2:8" ht="12.75" customHeight="1">
      <c r="B25" s="19"/>
      <c r="C25" s="20" t="s">
        <v>37</v>
      </c>
      <c r="D25" s="31" t="s">
        <v>25</v>
      </c>
      <c r="E25" s="27"/>
      <c r="F25" s="28">
        <v>350000</v>
      </c>
      <c r="G25" s="32"/>
      <c r="H25" s="36"/>
    </row>
    <row r="26" spans="2:8" ht="12.75" customHeight="1">
      <c r="B26" s="19"/>
      <c r="C26" s="20"/>
      <c r="D26" s="31"/>
      <c r="E26" s="27"/>
      <c r="F26" s="28"/>
      <c r="G26" s="32"/>
      <c r="H26" s="36"/>
    </row>
    <row r="27" spans="2:8" ht="12.75" customHeight="1">
      <c r="B27" s="12" t="s">
        <v>38</v>
      </c>
      <c r="C27" s="13" t="s">
        <v>39</v>
      </c>
      <c r="D27" s="14"/>
      <c r="E27" s="15"/>
      <c r="F27" s="34" t="s">
        <v>23</v>
      </c>
      <c r="G27" s="35">
        <f>SUM(G28:G34)</f>
        <v>0</v>
      </c>
      <c r="H27" s="18"/>
    </row>
    <row r="28" spans="2:8" ht="12.75" customHeight="1">
      <c r="B28" s="37"/>
      <c r="C28" s="38" t="s">
        <v>40</v>
      </c>
      <c r="D28" s="26" t="s">
        <v>41</v>
      </c>
      <c r="E28" s="39"/>
      <c r="F28" s="40">
        <v>3880000</v>
      </c>
      <c r="G28" s="41">
        <f>F28*E28</f>
        <v>0</v>
      </c>
      <c r="H28" s="42" t="s">
        <v>42</v>
      </c>
    </row>
    <row r="29" spans="2:8" ht="12.75" customHeight="1">
      <c r="B29" s="37"/>
      <c r="C29" s="38" t="s">
        <v>43</v>
      </c>
      <c r="D29" s="26" t="s">
        <v>44</v>
      </c>
      <c r="E29" s="39"/>
      <c r="F29" s="40">
        <v>3880000</v>
      </c>
      <c r="G29" s="41">
        <f>F29*E29</f>
        <v>0</v>
      </c>
      <c r="H29" s="43" t="s">
        <v>45</v>
      </c>
    </row>
    <row r="30" spans="2:8" ht="12.75" customHeight="1">
      <c r="B30" s="19"/>
      <c r="C30" s="20" t="s">
        <v>46</v>
      </c>
      <c r="D30" s="26" t="s">
        <v>44</v>
      </c>
      <c r="E30" s="44"/>
      <c r="F30" s="40">
        <v>3880000</v>
      </c>
      <c r="G30" s="41">
        <f>F30*E30</f>
        <v>0</v>
      </c>
      <c r="H30" s="43" t="s">
        <v>45</v>
      </c>
    </row>
    <row r="31" spans="2:8" ht="12.75" customHeight="1">
      <c r="B31" s="19"/>
      <c r="C31" s="20" t="s">
        <v>47</v>
      </c>
      <c r="D31" s="26" t="s">
        <v>44</v>
      </c>
      <c r="E31" s="44"/>
      <c r="F31" s="40">
        <v>5180000</v>
      </c>
      <c r="G31" s="41">
        <f>F31*E31</f>
        <v>0</v>
      </c>
      <c r="H31" s="43" t="s">
        <v>48</v>
      </c>
    </row>
    <row r="32" spans="2:8" ht="12.75" customHeight="1">
      <c r="B32" s="19"/>
      <c r="C32" s="38" t="s">
        <v>49</v>
      </c>
      <c r="D32" s="45" t="s">
        <v>34</v>
      </c>
      <c r="E32" s="44"/>
      <c r="F32" s="40">
        <v>165000</v>
      </c>
      <c r="G32" s="41">
        <f t="shared" ref="G32:G33" si="0">F32*E32</f>
        <v>0</v>
      </c>
      <c r="H32" s="43"/>
    </row>
    <row r="33" spans="2:8" ht="12.75" customHeight="1">
      <c r="B33" s="19"/>
      <c r="C33" s="38" t="s">
        <v>50</v>
      </c>
      <c r="D33" s="26" t="s">
        <v>44</v>
      </c>
      <c r="E33" s="44"/>
      <c r="F33" s="40">
        <v>4700000</v>
      </c>
      <c r="G33" s="41">
        <f t="shared" si="0"/>
        <v>0</v>
      </c>
      <c r="H33" s="43" t="s">
        <v>51</v>
      </c>
    </row>
    <row r="34" spans="2:8" ht="12.75" customHeight="1">
      <c r="B34" s="19"/>
      <c r="C34" s="38"/>
      <c r="D34" s="46"/>
      <c r="E34" s="44"/>
      <c r="F34" s="40"/>
      <c r="G34" s="41"/>
      <c r="H34" s="43"/>
    </row>
    <row r="35" spans="2:8" ht="12.75" customHeight="1">
      <c r="B35" s="12" t="s">
        <v>52</v>
      </c>
      <c r="C35" s="13" t="s">
        <v>53</v>
      </c>
      <c r="D35" s="14"/>
      <c r="E35" s="15"/>
      <c r="F35" s="34" t="s">
        <v>23</v>
      </c>
      <c r="G35" s="35">
        <f>SUM(G36:G41)</f>
        <v>0</v>
      </c>
      <c r="H35" s="18"/>
    </row>
    <row r="36" spans="2:8" ht="12.75" customHeight="1">
      <c r="B36" s="19"/>
      <c r="C36" s="47" t="s">
        <v>54</v>
      </c>
      <c r="D36" s="26" t="s">
        <v>27</v>
      </c>
      <c r="E36" s="44"/>
      <c r="F36" s="48">
        <v>132400</v>
      </c>
      <c r="G36" s="24">
        <f>F36*E36</f>
        <v>0</v>
      </c>
      <c r="H36" s="25"/>
    </row>
    <row r="37" spans="2:8" ht="12.75" customHeight="1">
      <c r="B37" s="19"/>
      <c r="C37" s="20" t="s">
        <v>55</v>
      </c>
      <c r="D37" s="26" t="s">
        <v>27</v>
      </c>
      <c r="E37" s="44"/>
      <c r="F37" s="48">
        <v>112500</v>
      </c>
      <c r="G37" s="24">
        <f>F37*E37</f>
        <v>0</v>
      </c>
      <c r="H37" s="25"/>
    </row>
    <row r="38" spans="2:8" ht="12.75" customHeight="1">
      <c r="B38" s="19"/>
      <c r="C38" s="20" t="s">
        <v>56</v>
      </c>
      <c r="D38" s="26" t="s">
        <v>27</v>
      </c>
      <c r="E38" s="44"/>
      <c r="F38" s="48"/>
      <c r="G38" s="24">
        <f>F38*E38</f>
        <v>0</v>
      </c>
      <c r="H38" s="25"/>
    </row>
    <row r="39" spans="2:8" ht="12.75" customHeight="1">
      <c r="B39" s="19"/>
      <c r="C39" s="20" t="s">
        <v>57</v>
      </c>
      <c r="D39" s="26" t="s">
        <v>27</v>
      </c>
      <c r="E39" s="44"/>
      <c r="F39" s="48"/>
      <c r="G39" s="24">
        <f>F39*E39</f>
        <v>0</v>
      </c>
      <c r="H39" s="25"/>
    </row>
    <row r="40" spans="2:8" ht="12.75" customHeight="1">
      <c r="B40" s="19"/>
      <c r="C40" s="20" t="s">
        <v>58</v>
      </c>
      <c r="D40" s="49" t="s">
        <v>25</v>
      </c>
      <c r="E40" s="44"/>
      <c r="F40" s="48">
        <v>420000</v>
      </c>
      <c r="G40" s="24">
        <f>F40*E40</f>
        <v>0</v>
      </c>
      <c r="H40" s="25"/>
    </row>
    <row r="41" spans="2:8" ht="12.75" customHeight="1">
      <c r="B41" s="19"/>
      <c r="C41" s="20"/>
      <c r="D41" s="50"/>
      <c r="E41" s="44"/>
      <c r="F41" s="51"/>
      <c r="G41" s="52"/>
      <c r="H41" s="25"/>
    </row>
    <row r="42" spans="2:8" ht="12.75" customHeight="1">
      <c r="B42" s="12" t="s">
        <v>59</v>
      </c>
      <c r="C42" s="13" t="s">
        <v>60</v>
      </c>
      <c r="D42" s="14"/>
      <c r="E42" s="53"/>
      <c r="F42" s="54" t="s">
        <v>23</v>
      </c>
      <c r="G42" s="18">
        <f>SUM(G43:G47)</f>
        <v>0</v>
      </c>
      <c r="H42" s="18"/>
    </row>
    <row r="43" spans="2:8" ht="12.75" customHeight="1">
      <c r="B43" s="19"/>
      <c r="C43" s="20" t="s">
        <v>61</v>
      </c>
      <c r="D43" s="26" t="s">
        <v>27</v>
      </c>
      <c r="E43" s="27"/>
      <c r="F43" s="28">
        <v>27500</v>
      </c>
      <c r="G43" s="29">
        <f>F43*E43</f>
        <v>0</v>
      </c>
      <c r="H43" s="36"/>
    </row>
    <row r="44" spans="2:8" ht="12.75" customHeight="1">
      <c r="B44" s="19"/>
      <c r="C44" s="20" t="s">
        <v>62</v>
      </c>
      <c r="D44" s="26" t="s">
        <v>27</v>
      </c>
      <c r="E44" s="55"/>
      <c r="F44" s="56">
        <v>145000</v>
      </c>
      <c r="G44" s="29">
        <f>F44*E44</f>
        <v>0</v>
      </c>
      <c r="H44" s="36" t="s">
        <v>63</v>
      </c>
    </row>
    <row r="45" spans="2:8" ht="12.75" customHeight="1">
      <c r="B45" s="19"/>
      <c r="C45" s="20" t="s">
        <v>64</v>
      </c>
      <c r="D45" s="26" t="s">
        <v>27</v>
      </c>
      <c r="E45" s="55"/>
      <c r="F45" s="56">
        <v>125600</v>
      </c>
      <c r="G45" s="29">
        <f>F45*E45</f>
        <v>0</v>
      </c>
      <c r="H45" s="36"/>
    </row>
    <row r="46" spans="2:8" ht="12.75" customHeight="1">
      <c r="B46" s="19"/>
      <c r="C46" s="20" t="s">
        <v>65</v>
      </c>
      <c r="D46" s="45" t="s">
        <v>34</v>
      </c>
      <c r="E46" s="55"/>
      <c r="F46" s="56">
        <v>226000</v>
      </c>
      <c r="G46" s="29">
        <f>F46*E46</f>
        <v>0</v>
      </c>
      <c r="H46" s="36"/>
    </row>
    <row r="47" spans="2:8" ht="12.75" customHeight="1">
      <c r="B47" s="19"/>
      <c r="C47" s="20"/>
      <c r="D47" s="26"/>
      <c r="E47" s="55"/>
      <c r="F47" s="57"/>
      <c r="G47" s="32"/>
      <c r="H47" s="30"/>
    </row>
    <row r="48" spans="2:8" ht="12.75" customHeight="1">
      <c r="B48" s="12" t="s">
        <v>66</v>
      </c>
      <c r="C48" s="13" t="s">
        <v>67</v>
      </c>
      <c r="D48" s="14"/>
      <c r="E48" s="53"/>
      <c r="F48" s="54" t="s">
        <v>23</v>
      </c>
      <c r="G48" s="18">
        <f>SUM(G49:G52)</f>
        <v>0</v>
      </c>
      <c r="H48" s="18"/>
    </row>
    <row r="49" spans="2:8" ht="12.75" customHeight="1">
      <c r="B49" s="19"/>
      <c r="C49" s="20" t="s">
        <v>68</v>
      </c>
      <c r="D49" s="58" t="s">
        <v>27</v>
      </c>
      <c r="E49" s="27"/>
      <c r="F49" s="28">
        <v>65000</v>
      </c>
      <c r="G49" s="29">
        <f>F49*E49</f>
        <v>0</v>
      </c>
      <c r="H49" s="36" t="s">
        <v>69</v>
      </c>
    </row>
    <row r="50" spans="2:8" ht="12.75" customHeight="1">
      <c r="B50" s="19"/>
      <c r="C50" s="20" t="s">
        <v>70</v>
      </c>
      <c r="D50" s="58" t="s">
        <v>27</v>
      </c>
      <c r="E50" s="27"/>
      <c r="F50" s="171">
        <v>45000</v>
      </c>
      <c r="G50" s="59">
        <f>F50*E50</f>
        <v>0</v>
      </c>
      <c r="H50" s="36" t="s">
        <v>71</v>
      </c>
    </row>
    <row r="51" spans="2:8" ht="12.75" customHeight="1">
      <c r="B51" s="19"/>
      <c r="C51" s="20" t="s">
        <v>72</v>
      </c>
      <c r="D51" s="45" t="s">
        <v>25</v>
      </c>
      <c r="E51" s="55"/>
      <c r="F51" s="56">
        <v>1300000</v>
      </c>
      <c r="G51" s="59">
        <f>F51*E51</f>
        <v>0</v>
      </c>
      <c r="H51" s="36"/>
    </row>
    <row r="52" spans="2:8" ht="12.75" customHeight="1">
      <c r="B52" s="19"/>
      <c r="C52" s="20"/>
      <c r="D52" s="26"/>
      <c r="E52" s="55"/>
      <c r="F52" s="60"/>
      <c r="G52" s="32"/>
      <c r="H52" s="30"/>
    </row>
    <row r="53" spans="2:8" ht="12.75" customHeight="1">
      <c r="B53" s="12" t="s">
        <v>73</v>
      </c>
      <c r="C53" s="13" t="s">
        <v>74</v>
      </c>
      <c r="D53" s="14"/>
      <c r="E53" s="53"/>
      <c r="F53" s="54" t="s">
        <v>23</v>
      </c>
      <c r="G53" s="18">
        <f>SUM(G54:G73)</f>
        <v>0</v>
      </c>
      <c r="H53" s="18"/>
    </row>
    <row r="54" spans="2:8" ht="12.75" customHeight="1">
      <c r="B54" s="37"/>
      <c r="C54" s="38" t="s">
        <v>75</v>
      </c>
      <c r="D54" s="61" t="s">
        <v>76</v>
      </c>
      <c r="E54" s="62"/>
      <c r="F54" s="40">
        <v>175000</v>
      </c>
      <c r="G54" s="63">
        <f>F54*E54</f>
        <v>0</v>
      </c>
      <c r="H54" s="64" t="s">
        <v>77</v>
      </c>
    </row>
    <row r="55" spans="2:8" ht="12.75" customHeight="1">
      <c r="B55" s="19"/>
      <c r="C55" s="20" t="s">
        <v>78</v>
      </c>
      <c r="D55" s="26" t="s">
        <v>41</v>
      </c>
      <c r="E55" s="55"/>
      <c r="F55" s="60">
        <v>295000</v>
      </c>
      <c r="G55" s="63">
        <f>F55*E55</f>
        <v>0</v>
      </c>
      <c r="H55" s="36" t="s">
        <v>79</v>
      </c>
    </row>
    <row r="56" spans="2:8" ht="12.75" customHeight="1">
      <c r="B56" s="19"/>
      <c r="C56" s="20" t="s">
        <v>80</v>
      </c>
      <c r="D56" s="26" t="s">
        <v>41</v>
      </c>
      <c r="E56" s="55"/>
      <c r="F56" s="60">
        <v>320000</v>
      </c>
      <c r="G56" s="63">
        <f>F56*E56</f>
        <v>0</v>
      </c>
      <c r="H56" s="36" t="s">
        <v>79</v>
      </c>
    </row>
    <row r="57" spans="2:8" ht="12.75" customHeight="1">
      <c r="B57" s="19"/>
      <c r="C57" s="20" t="s">
        <v>81</v>
      </c>
      <c r="D57" s="26" t="s">
        <v>41</v>
      </c>
      <c r="E57" s="55"/>
      <c r="F57" s="60"/>
      <c r="G57" s="63">
        <f>F57*E57</f>
        <v>0</v>
      </c>
      <c r="H57" s="36"/>
    </row>
    <row r="58" spans="2:8" ht="12.75" customHeight="1">
      <c r="B58" s="19"/>
      <c r="C58" s="20" t="s">
        <v>82</v>
      </c>
      <c r="D58" s="26" t="s">
        <v>27</v>
      </c>
      <c r="E58" s="55"/>
      <c r="F58" s="60" t="s">
        <v>83</v>
      </c>
      <c r="G58" s="63"/>
      <c r="H58" s="36"/>
    </row>
    <row r="59" spans="2:8" ht="12.75" customHeight="1">
      <c r="B59" s="19"/>
      <c r="C59" s="20" t="s">
        <v>84</v>
      </c>
      <c r="D59" s="26" t="s">
        <v>41</v>
      </c>
      <c r="E59" s="27"/>
      <c r="F59" s="65">
        <v>650000</v>
      </c>
      <c r="G59" s="63">
        <f>F59*E59</f>
        <v>0</v>
      </c>
      <c r="H59" s="36" t="s">
        <v>85</v>
      </c>
    </row>
    <row r="60" spans="2:8" ht="12.75" customHeight="1">
      <c r="B60" s="19"/>
      <c r="C60" s="20" t="s">
        <v>86</v>
      </c>
      <c r="D60" s="26" t="s">
        <v>41</v>
      </c>
      <c r="E60" s="27"/>
      <c r="F60" s="48"/>
      <c r="G60" s="63">
        <f>F60*E60</f>
        <v>0</v>
      </c>
      <c r="H60" s="36"/>
    </row>
    <row r="61" spans="2:8" ht="12.75" customHeight="1">
      <c r="B61" s="19"/>
      <c r="C61" s="20" t="s">
        <v>87</v>
      </c>
      <c r="D61" s="45" t="s">
        <v>34</v>
      </c>
      <c r="E61" s="27"/>
      <c r="F61" s="48">
        <v>24000</v>
      </c>
      <c r="G61" s="63">
        <f>F61*E61</f>
        <v>0</v>
      </c>
      <c r="H61" s="36" t="s">
        <v>35</v>
      </c>
    </row>
    <row r="62" spans="2:8" ht="12.75" customHeight="1">
      <c r="B62" s="19"/>
      <c r="C62" s="20" t="s">
        <v>88</v>
      </c>
      <c r="D62" s="45" t="s">
        <v>34</v>
      </c>
      <c r="E62" s="27"/>
      <c r="F62" s="48">
        <v>32000</v>
      </c>
      <c r="G62" s="63">
        <f>F62*E62</f>
        <v>0</v>
      </c>
      <c r="H62" s="36" t="s">
        <v>35</v>
      </c>
    </row>
    <row r="63" spans="2:8" ht="12.75" customHeight="1">
      <c r="B63" s="19"/>
      <c r="C63" s="20" t="s">
        <v>89</v>
      </c>
      <c r="D63" s="45" t="s">
        <v>34</v>
      </c>
      <c r="E63" s="27"/>
      <c r="F63" s="48">
        <v>28000</v>
      </c>
      <c r="G63" s="63">
        <f>F63*E63</f>
        <v>0</v>
      </c>
      <c r="H63" s="36" t="s">
        <v>35</v>
      </c>
    </row>
    <row r="64" spans="2:8" ht="12.75" customHeight="1">
      <c r="B64" s="19"/>
      <c r="C64" s="20" t="s">
        <v>90</v>
      </c>
      <c r="D64" s="45" t="s">
        <v>34</v>
      </c>
      <c r="E64" s="27"/>
      <c r="F64" s="48">
        <v>16000</v>
      </c>
      <c r="G64" s="63">
        <f>F64*E64</f>
        <v>0</v>
      </c>
      <c r="H64" s="36" t="s">
        <v>91</v>
      </c>
    </row>
    <row r="65" spans="2:8" ht="12.75" customHeight="1">
      <c r="B65" s="19"/>
      <c r="C65" s="20" t="s">
        <v>92</v>
      </c>
      <c r="D65" s="45"/>
      <c r="E65" s="27"/>
      <c r="F65" s="48"/>
      <c r="G65" s="63">
        <f>F65*E65</f>
        <v>0</v>
      </c>
      <c r="H65" s="36"/>
    </row>
    <row r="66" spans="2:8" ht="12.75" customHeight="1">
      <c r="B66" s="19"/>
      <c r="C66" s="20" t="s">
        <v>93</v>
      </c>
      <c r="D66" s="26" t="s">
        <v>94</v>
      </c>
      <c r="E66" s="27"/>
      <c r="F66" s="48">
        <v>155000</v>
      </c>
      <c r="G66" s="63">
        <f>F66*E66</f>
        <v>0</v>
      </c>
      <c r="H66" s="36"/>
    </row>
    <row r="67" spans="2:8" ht="12.75" customHeight="1">
      <c r="B67" s="19"/>
      <c r="C67" s="20" t="s">
        <v>95</v>
      </c>
      <c r="D67" s="26" t="s">
        <v>96</v>
      </c>
      <c r="E67" s="27"/>
      <c r="F67" s="48"/>
      <c r="G67" s="63">
        <f>F67*E67</f>
        <v>0</v>
      </c>
      <c r="H67" s="36"/>
    </row>
    <row r="68" spans="2:8" ht="12.75" customHeight="1">
      <c r="B68" s="19"/>
      <c r="C68" s="20" t="s">
        <v>97</v>
      </c>
      <c r="D68" s="26" t="s">
        <v>94</v>
      </c>
      <c r="E68" s="27"/>
      <c r="F68" s="48"/>
      <c r="G68" s="63">
        <f>F68*E68</f>
        <v>0</v>
      </c>
      <c r="H68" s="36"/>
    </row>
    <row r="69" spans="2:8" ht="12.75" customHeight="1">
      <c r="B69" s="19"/>
      <c r="C69" s="20" t="s">
        <v>98</v>
      </c>
      <c r="D69" s="26" t="s">
        <v>94</v>
      </c>
      <c r="E69" s="27"/>
      <c r="F69" s="48"/>
      <c r="G69" s="63">
        <f>F69*E69</f>
        <v>0</v>
      </c>
      <c r="H69" s="36"/>
    </row>
    <row r="70" spans="2:8" ht="12.75" customHeight="1">
      <c r="B70" s="19"/>
      <c r="C70" s="20" t="s">
        <v>99</v>
      </c>
      <c r="D70" s="26" t="s">
        <v>94</v>
      </c>
      <c r="E70" s="27"/>
      <c r="F70" s="48"/>
      <c r="G70" s="63">
        <f>F70*E70</f>
        <v>0</v>
      </c>
      <c r="H70" s="36"/>
    </row>
    <row r="71" spans="2:8" ht="12.75" customHeight="1">
      <c r="B71" s="19"/>
      <c r="C71" s="20" t="s">
        <v>100</v>
      </c>
      <c r="D71" s="26" t="s">
        <v>94</v>
      </c>
      <c r="E71" s="27"/>
      <c r="F71" s="48"/>
      <c r="G71" s="63">
        <f>F71*E71</f>
        <v>0</v>
      </c>
      <c r="H71" s="36"/>
    </row>
    <row r="72" spans="2:8" ht="12.75" customHeight="1">
      <c r="B72" s="19"/>
      <c r="C72" s="20" t="s">
        <v>101</v>
      </c>
      <c r="D72" s="26" t="s">
        <v>94</v>
      </c>
      <c r="E72" s="27"/>
      <c r="F72" s="48"/>
      <c r="G72" s="63">
        <f>F72*E72</f>
        <v>0</v>
      </c>
      <c r="H72" s="36"/>
    </row>
    <row r="73" spans="2:8" ht="12.75" customHeight="1">
      <c r="B73" s="19"/>
      <c r="C73" s="20"/>
      <c r="D73" s="26"/>
      <c r="E73" s="27"/>
      <c r="F73" s="48"/>
      <c r="G73" s="32"/>
      <c r="H73" s="30"/>
    </row>
    <row r="74" spans="2:8" ht="12.75" customHeight="1">
      <c r="B74" s="12" t="s">
        <v>102</v>
      </c>
      <c r="C74" s="13" t="s">
        <v>103</v>
      </c>
      <c r="D74" s="14"/>
      <c r="E74" s="53"/>
      <c r="F74" s="54" t="s">
        <v>23</v>
      </c>
      <c r="G74" s="18">
        <f>SUM(G75:G81)</f>
        <v>0</v>
      </c>
      <c r="H74" s="18"/>
    </row>
    <row r="75" spans="2:8" ht="12.75" customHeight="1">
      <c r="B75" s="19"/>
      <c r="C75" s="20" t="s">
        <v>104</v>
      </c>
      <c r="D75" s="26" t="s">
        <v>27</v>
      </c>
      <c r="E75" s="27"/>
      <c r="F75" s="48">
        <v>120000</v>
      </c>
      <c r="G75" s="32">
        <f>F75*E75</f>
        <v>0</v>
      </c>
      <c r="H75" s="36" t="s">
        <v>105</v>
      </c>
    </row>
    <row r="76" spans="2:8" ht="12.75" customHeight="1">
      <c r="B76" s="19"/>
      <c r="C76" s="20" t="s">
        <v>106</v>
      </c>
      <c r="D76" s="26" t="s">
        <v>27</v>
      </c>
      <c r="E76" s="27"/>
      <c r="F76" s="48">
        <v>120000</v>
      </c>
      <c r="G76" s="32">
        <f>F76*E76</f>
        <v>0</v>
      </c>
      <c r="H76" s="36" t="s">
        <v>105</v>
      </c>
    </row>
    <row r="77" spans="2:8" ht="12.75" customHeight="1">
      <c r="B77" s="19"/>
      <c r="C77" s="20" t="s">
        <v>107</v>
      </c>
      <c r="D77" s="26" t="s">
        <v>27</v>
      </c>
      <c r="E77" s="27"/>
      <c r="F77" s="48">
        <v>135000</v>
      </c>
      <c r="G77" s="32">
        <f>F77*E77</f>
        <v>0</v>
      </c>
      <c r="H77" s="36" t="s">
        <v>105</v>
      </c>
    </row>
    <row r="78" spans="2:8" ht="12.75" customHeight="1">
      <c r="B78" s="19"/>
      <c r="C78" s="20" t="s">
        <v>108</v>
      </c>
      <c r="D78" s="26" t="s">
        <v>27</v>
      </c>
      <c r="E78" s="27"/>
      <c r="F78" s="48">
        <v>120000</v>
      </c>
      <c r="G78" s="32">
        <f>F78*E78</f>
        <v>0</v>
      </c>
      <c r="H78" s="36" t="s">
        <v>105</v>
      </c>
    </row>
    <row r="79" spans="2:8" ht="12.75" customHeight="1">
      <c r="B79" s="19"/>
      <c r="C79" s="20" t="s">
        <v>109</v>
      </c>
      <c r="D79" s="26" t="s">
        <v>27</v>
      </c>
      <c r="E79" s="27"/>
      <c r="F79" s="48">
        <v>125000</v>
      </c>
      <c r="G79" s="32">
        <f>F79*E79</f>
        <v>0</v>
      </c>
      <c r="H79" s="36" t="s">
        <v>105</v>
      </c>
    </row>
    <row r="80" spans="2:8" ht="12.75" customHeight="1">
      <c r="B80" s="19"/>
      <c r="C80" s="20" t="s">
        <v>110</v>
      </c>
      <c r="D80" s="26" t="s">
        <v>27</v>
      </c>
      <c r="E80" s="39"/>
      <c r="F80" s="48">
        <v>135000</v>
      </c>
      <c r="G80" s="32">
        <f>F80*E80</f>
        <v>0</v>
      </c>
      <c r="H80" s="36" t="s">
        <v>105</v>
      </c>
    </row>
    <row r="81" spans="2:8" ht="12.75" customHeight="1">
      <c r="B81" s="19"/>
      <c r="C81" s="20"/>
      <c r="D81" s="66"/>
      <c r="E81" s="62"/>
      <c r="F81" s="40"/>
      <c r="G81" s="67"/>
      <c r="H81" s="30"/>
    </row>
    <row r="82" spans="2:8" ht="12.75" customHeight="1">
      <c r="B82" s="68" t="s">
        <v>111</v>
      </c>
      <c r="C82" s="13" t="s">
        <v>112</v>
      </c>
      <c r="D82" s="69"/>
      <c r="E82" s="70"/>
      <c r="F82" s="71"/>
      <c r="G82" s="72">
        <f>SUM(G83:G88)</f>
        <v>0</v>
      </c>
      <c r="H82" s="72"/>
    </row>
    <row r="83" spans="2:8" ht="12.75" customHeight="1">
      <c r="B83" s="19"/>
      <c r="C83" s="20" t="s">
        <v>113</v>
      </c>
      <c r="D83" s="26" t="s">
        <v>27</v>
      </c>
      <c r="E83" s="73"/>
      <c r="F83" s="74">
        <v>55000</v>
      </c>
      <c r="G83" s="67">
        <f>F83*E83</f>
        <v>0</v>
      </c>
      <c r="H83" s="36" t="s">
        <v>114</v>
      </c>
    </row>
    <row r="84" spans="2:8" ht="12.75" customHeight="1">
      <c r="B84" s="19"/>
      <c r="C84" s="20" t="s">
        <v>115</v>
      </c>
      <c r="D84" s="26" t="s">
        <v>27</v>
      </c>
      <c r="E84" s="73"/>
      <c r="F84" s="74">
        <v>75000</v>
      </c>
      <c r="G84" s="67">
        <f>F84*E84</f>
        <v>0</v>
      </c>
      <c r="H84" s="36" t="s">
        <v>114</v>
      </c>
    </row>
    <row r="85" spans="2:8" ht="12.75" customHeight="1">
      <c r="B85" s="19"/>
      <c r="C85" s="20" t="s">
        <v>116</v>
      </c>
      <c r="D85" s="26" t="s">
        <v>27</v>
      </c>
      <c r="E85" s="73"/>
      <c r="F85" s="74">
        <v>29000</v>
      </c>
      <c r="G85" s="67">
        <f>F85*E85</f>
        <v>0</v>
      </c>
      <c r="H85" s="36" t="s">
        <v>114</v>
      </c>
    </row>
    <row r="86" spans="2:8" ht="12.75" customHeight="1">
      <c r="B86" s="19"/>
      <c r="C86" s="20" t="s">
        <v>117</v>
      </c>
      <c r="D86" s="26" t="s">
        <v>27</v>
      </c>
      <c r="E86" s="73"/>
      <c r="F86" s="74"/>
      <c r="G86" s="67">
        <f>F86*E86</f>
        <v>0</v>
      </c>
      <c r="H86" s="30"/>
    </row>
    <row r="87" spans="2:8" ht="12.75" customHeight="1">
      <c r="B87" s="19"/>
      <c r="C87" s="20" t="s">
        <v>118</v>
      </c>
      <c r="D87" s="26" t="s">
        <v>27</v>
      </c>
      <c r="E87" s="73"/>
      <c r="F87" s="74"/>
      <c r="G87" s="67">
        <f>F87*E87</f>
        <v>0</v>
      </c>
      <c r="H87" s="30"/>
    </row>
    <row r="88" spans="2:8" ht="12.75" customHeight="1">
      <c r="B88" s="19"/>
      <c r="C88" s="20"/>
      <c r="D88" s="66"/>
      <c r="E88" s="73"/>
      <c r="F88" s="74"/>
      <c r="G88" s="67"/>
      <c r="H88" s="30"/>
    </row>
    <row r="89" spans="2:8" ht="12.75" customHeight="1">
      <c r="B89" s="68" t="s">
        <v>119</v>
      </c>
      <c r="C89" s="13" t="s">
        <v>120</v>
      </c>
      <c r="D89" s="69"/>
      <c r="E89" s="70"/>
      <c r="F89" s="71"/>
      <c r="G89" s="72">
        <f>SUM(G90:G96)</f>
        <v>0</v>
      </c>
      <c r="H89" s="72"/>
    </row>
    <row r="90" spans="2:8" ht="12.75" customHeight="1">
      <c r="B90" s="75"/>
      <c r="C90" s="76" t="s">
        <v>121</v>
      </c>
      <c r="D90" s="77"/>
      <c r="E90" s="78"/>
      <c r="F90" s="40"/>
      <c r="G90" s="67">
        <f>F90*E90</f>
        <v>0</v>
      </c>
      <c r="H90" s="79"/>
    </row>
    <row r="91" spans="2:8" ht="12.75" customHeight="1">
      <c r="B91" s="75"/>
      <c r="C91" s="76" t="s">
        <v>122</v>
      </c>
      <c r="D91" s="77"/>
      <c r="E91" s="78"/>
      <c r="F91" s="40"/>
      <c r="G91" s="67">
        <f>F91*E91</f>
        <v>0</v>
      </c>
      <c r="H91" s="79"/>
    </row>
    <row r="92" spans="2:8" ht="12.75" customHeight="1">
      <c r="B92" s="75"/>
      <c r="C92" s="76" t="s">
        <v>123</v>
      </c>
      <c r="D92" s="77"/>
      <c r="E92" s="78"/>
      <c r="F92" s="40"/>
      <c r="G92" s="67">
        <f>F92*E92</f>
        <v>0</v>
      </c>
      <c r="H92" s="79"/>
    </row>
    <row r="93" spans="2:8" ht="12.75" customHeight="1">
      <c r="B93" s="37"/>
      <c r="C93" s="20" t="s">
        <v>124</v>
      </c>
      <c r="D93" s="80"/>
      <c r="E93" s="81"/>
      <c r="F93" s="74"/>
      <c r="G93" s="67">
        <f>F93*E93</f>
        <v>0</v>
      </c>
      <c r="H93" s="30"/>
    </row>
    <row r="94" spans="2:8" ht="12.75" customHeight="1">
      <c r="B94" s="37"/>
      <c r="C94" s="20" t="s">
        <v>125</v>
      </c>
      <c r="D94" s="66"/>
      <c r="E94" s="73"/>
      <c r="F94" s="74"/>
      <c r="G94" s="67">
        <f>F94*E94</f>
        <v>0</v>
      </c>
      <c r="H94" s="30"/>
    </row>
    <row r="95" spans="2:8" ht="12.75" customHeight="1">
      <c r="B95" s="37"/>
      <c r="C95" s="20" t="s">
        <v>126</v>
      </c>
      <c r="D95" s="66" t="s">
        <v>25</v>
      </c>
      <c r="E95" s="73"/>
      <c r="F95" s="74">
        <v>350000</v>
      </c>
      <c r="G95" s="67">
        <f>F95*E95</f>
        <v>0</v>
      </c>
      <c r="H95" s="36" t="s">
        <v>127</v>
      </c>
    </row>
    <row r="96" spans="2:8" ht="12.75" customHeight="1">
      <c r="B96" s="37"/>
      <c r="C96" s="20"/>
      <c r="D96" s="66"/>
      <c r="E96" s="73"/>
      <c r="F96" s="74"/>
      <c r="G96" s="67"/>
      <c r="H96" s="30"/>
    </row>
    <row r="97" spans="2:8" ht="12.75" customHeight="1">
      <c r="B97" s="68" t="s">
        <v>128</v>
      </c>
      <c r="C97" s="13" t="s">
        <v>129</v>
      </c>
      <c r="D97" s="69"/>
      <c r="E97" s="70"/>
      <c r="F97" s="72"/>
      <c r="G97" s="72">
        <f>SUM(G98:G101)</f>
        <v>0</v>
      </c>
      <c r="H97" s="72"/>
    </row>
    <row r="98" spans="2:8" ht="12.75" customHeight="1">
      <c r="B98" s="19"/>
      <c r="C98" s="20"/>
      <c r="D98" s="66"/>
      <c r="E98" s="73"/>
      <c r="F98" s="82"/>
      <c r="G98" s="67"/>
      <c r="H98" s="30"/>
    </row>
    <row r="99" spans="2:8" ht="12.75" customHeight="1">
      <c r="B99" s="19"/>
      <c r="C99" s="20"/>
      <c r="D99" s="66"/>
      <c r="E99" s="73"/>
      <c r="F99" s="82"/>
      <c r="G99" s="67"/>
      <c r="H99" s="30"/>
    </row>
    <row r="100" spans="2:8" ht="12.75" customHeight="1">
      <c r="B100" s="19"/>
      <c r="C100" s="20"/>
      <c r="D100" s="66"/>
      <c r="E100" s="73"/>
      <c r="F100" s="82"/>
      <c r="G100" s="67"/>
      <c r="H100" s="30"/>
    </row>
    <row r="101" spans="2:8" ht="12.75" customHeight="1">
      <c r="B101" s="68"/>
      <c r="C101" s="83"/>
      <c r="D101" s="84"/>
      <c r="E101" s="85"/>
      <c r="F101" s="86"/>
      <c r="G101" s="86"/>
      <c r="H101" s="87"/>
    </row>
    <row r="102" spans="2:8" ht="25.5" customHeight="1">
      <c r="B102" s="68"/>
      <c r="C102" s="13"/>
      <c r="D102" s="69"/>
      <c r="E102" s="88"/>
      <c r="F102" s="89" t="s">
        <v>23</v>
      </c>
      <c r="G102" s="90">
        <f>SUM(G97,G89,G82,G74,G48,G53,G42,G35,G27,G21,G15)</f>
        <v>0</v>
      </c>
      <c r="H102" s="91"/>
    </row>
    <row r="103" spans="2:8">
      <c r="B103" s="92"/>
      <c r="C103" s="93"/>
      <c r="D103" s="94"/>
      <c r="E103" s="95"/>
      <c r="F103" s="96"/>
      <c r="G103" s="96"/>
      <c r="H103" s="96"/>
    </row>
    <row r="104" spans="2:8">
      <c r="B104" s="92"/>
      <c r="C104" s="93"/>
      <c r="D104" s="94"/>
      <c r="E104" s="95"/>
      <c r="F104" s="96"/>
      <c r="G104" s="96"/>
      <c r="H104" s="96"/>
    </row>
    <row r="106" spans="2:8">
      <c r="C106" s="179" t="s">
        <v>130</v>
      </c>
      <c r="D106" s="179"/>
      <c r="E106" s="97"/>
      <c r="F106" s="98"/>
      <c r="G106" s="99">
        <f>G102</f>
        <v>0</v>
      </c>
    </row>
    <row r="107" spans="2:8">
      <c r="C107" s="179" t="s">
        <v>131</v>
      </c>
      <c r="D107" s="179"/>
      <c r="E107" s="100">
        <v>0</v>
      </c>
      <c r="F107" s="98"/>
      <c r="G107" s="101">
        <f>G106*E107</f>
        <v>0</v>
      </c>
    </row>
    <row r="108" spans="2:8">
      <c r="C108" s="179" t="s">
        <v>132</v>
      </c>
      <c r="D108" s="179"/>
      <c r="E108" s="100">
        <v>0</v>
      </c>
      <c r="F108" s="96"/>
      <c r="G108" s="101">
        <f>E108*G106</f>
        <v>0</v>
      </c>
    </row>
    <row r="109" spans="2:8">
      <c r="C109" s="179" t="s">
        <v>133</v>
      </c>
      <c r="D109" s="179"/>
      <c r="E109" s="97"/>
      <c r="F109" s="98"/>
      <c r="G109" s="101">
        <f>SUM(G108+G107+G106)</f>
        <v>0</v>
      </c>
    </row>
    <row r="110" spans="2:8">
      <c r="C110" s="179" t="s">
        <v>134</v>
      </c>
      <c r="D110" s="179"/>
      <c r="E110" s="97"/>
      <c r="F110" s="98"/>
      <c r="G110" s="101">
        <f>ROUNDDOWN(G109,-3)</f>
        <v>0</v>
      </c>
    </row>
    <row r="111" spans="2:8">
      <c r="C111" s="102"/>
      <c r="D111" s="102"/>
      <c r="E111" s="97"/>
      <c r="F111" s="98"/>
      <c r="G111" s="101"/>
    </row>
    <row r="112" spans="2:8">
      <c r="C112" s="103" t="s">
        <v>135</v>
      </c>
      <c r="D112" s="97"/>
      <c r="F112" s="98"/>
      <c r="G112" s="101"/>
    </row>
    <row r="113" spans="3:8">
      <c r="C113" s="179"/>
      <c r="D113" s="179"/>
      <c r="G113" s="101"/>
    </row>
    <row r="114" spans="3:8">
      <c r="C114" s="104" t="s">
        <v>136</v>
      </c>
    </row>
    <row r="115" spans="3:8">
      <c r="C115" s="105" t="s">
        <v>137</v>
      </c>
    </row>
    <row r="116" spans="3:8">
      <c r="C116" s="105" t="s">
        <v>138</v>
      </c>
    </row>
    <row r="117" spans="3:8">
      <c r="C117" s="105" t="s">
        <v>139</v>
      </c>
    </row>
    <row r="118" spans="3:8">
      <c r="C118" s="105" t="s">
        <v>140</v>
      </c>
    </row>
    <row r="119" spans="3:8">
      <c r="C119" s="106" t="s">
        <v>141</v>
      </c>
    </row>
    <row r="120" spans="3:8">
      <c r="C120" s="106" t="s">
        <v>142</v>
      </c>
    </row>
    <row r="121" spans="3:8">
      <c r="C121" s="106" t="s">
        <v>143</v>
      </c>
    </row>
    <row r="125" spans="3:8">
      <c r="C125" s="6" t="s">
        <v>144</v>
      </c>
      <c r="E125" s="107" t="s">
        <v>145</v>
      </c>
      <c r="G125" s="108"/>
      <c r="H125" s="6" t="s">
        <v>146</v>
      </c>
    </row>
    <row r="126" spans="3:8">
      <c r="C126" s="6"/>
      <c r="E126" s="107"/>
      <c r="G126" s="108"/>
      <c r="H126" s="6"/>
    </row>
    <row r="127" spans="3:8">
      <c r="C127" s="6"/>
      <c r="E127" s="107"/>
      <c r="G127" s="108"/>
      <c r="H127" s="6"/>
    </row>
    <row r="128" spans="3:8">
      <c r="C128" s="2"/>
      <c r="E128" s="107"/>
      <c r="G128" s="109"/>
      <c r="H128" s="6"/>
    </row>
    <row r="129" spans="3:8">
      <c r="C129" s="2"/>
      <c r="E129" s="107"/>
      <c r="G129" s="109"/>
      <c r="H129" s="6"/>
    </row>
    <row r="130" spans="3:8">
      <c r="C130" s="6"/>
      <c r="E130" s="107"/>
      <c r="G130" s="6"/>
      <c r="H130" s="6"/>
    </row>
    <row r="131" spans="3:8">
      <c r="C131" s="6" t="s">
        <v>147</v>
      </c>
      <c r="E131" s="107"/>
      <c r="G131" s="6"/>
      <c r="H131" s="6"/>
    </row>
  </sheetData>
  <mergeCells count="14">
    <mergeCell ref="C110:D110"/>
    <mergeCell ref="C113:D113"/>
    <mergeCell ref="C106:D106"/>
    <mergeCell ref="C107:D107"/>
    <mergeCell ref="C108:D108"/>
    <mergeCell ref="C109:D109"/>
    <mergeCell ref="B1:H1"/>
    <mergeCell ref="G2:H2"/>
    <mergeCell ref="H13:H14"/>
    <mergeCell ref="B13:B14"/>
    <mergeCell ref="C13:C14"/>
    <mergeCell ref="D13:D14"/>
    <mergeCell ref="E13:E14"/>
    <mergeCell ref="G3:H3"/>
  </mergeCells>
  <pageMargins left="0.25" right="0.25" top="0.75" bottom="0.75" header="0.3" footer="0.3"/>
  <pageSetup paperSize="9" fitToHeight="0" orientation="portrait" horizontalDpi="4294967293" r:id="rId1"/>
  <headerFooter>
    <oddFooter>&amp;C&amp;Z&amp;F-boq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4AEC2-0F2A-42D3-95E3-A6C0CA06AB36}">
  <sheetPr>
    <pageSetUpPr fitToPage="1"/>
  </sheetPr>
  <dimension ref="B1:H134"/>
  <sheetViews>
    <sheetView topLeftCell="A83" zoomScale="70" zoomScaleNormal="70" zoomScalePageLayoutView="50" workbookViewId="0">
      <selection activeCell="C115" sqref="C115"/>
    </sheetView>
  </sheetViews>
  <sheetFormatPr defaultColWidth="9.140625" defaultRowHeight="12.75"/>
  <cols>
    <col min="1" max="1" width="1.85546875" style="1" customWidth="1"/>
    <col min="2" max="2" width="4.5703125" style="1" customWidth="1"/>
    <col min="3" max="3" width="47" style="1" customWidth="1"/>
    <col min="4" max="4" width="8.7109375" style="1" customWidth="1"/>
    <col min="5" max="5" width="8.7109375" style="7" customWidth="1"/>
    <col min="6" max="7" width="13.7109375" style="1" customWidth="1"/>
    <col min="8" max="8" width="27.28515625" style="1" customWidth="1"/>
    <col min="9" max="16384" width="9.140625" style="1"/>
  </cols>
  <sheetData>
    <row r="1" spans="2:8" ht="20.25">
      <c r="B1" s="172" t="s">
        <v>0</v>
      </c>
      <c r="C1" s="172"/>
      <c r="D1" s="172"/>
      <c r="E1" s="172"/>
      <c r="F1" s="172"/>
      <c r="G1" s="172"/>
      <c r="H1" s="172"/>
    </row>
    <row r="2" spans="2:8" ht="15.75" customHeight="1">
      <c r="B2" s="2"/>
      <c r="C2" s="2"/>
      <c r="D2" s="3"/>
      <c r="E2" s="4"/>
      <c r="F2" s="5"/>
      <c r="G2" s="173" t="s">
        <v>1</v>
      </c>
      <c r="H2" s="173"/>
    </row>
    <row r="3" spans="2:8" ht="15.75" customHeight="1">
      <c r="B3" s="2"/>
      <c r="C3" s="2"/>
      <c r="D3" s="3"/>
      <c r="E3" s="4"/>
      <c r="F3" s="5"/>
      <c r="G3" s="173"/>
      <c r="H3" s="173"/>
    </row>
    <row r="4" spans="2:8" ht="15.75" customHeight="1">
      <c r="B4" s="2"/>
      <c r="C4" s="2"/>
      <c r="D4" s="3"/>
      <c r="E4" s="4"/>
      <c r="F4" s="5"/>
      <c r="G4" s="6"/>
      <c r="H4" s="6"/>
    </row>
    <row r="5" spans="2:8">
      <c r="F5" s="8" t="s">
        <v>2</v>
      </c>
      <c r="H5" s="1" t="s">
        <v>3</v>
      </c>
    </row>
    <row r="6" spans="2:8">
      <c r="F6" s="8" t="s">
        <v>4</v>
      </c>
      <c r="H6" s="1" t="s">
        <v>3</v>
      </c>
    </row>
    <row r="7" spans="2:8">
      <c r="F7" s="8" t="s">
        <v>5</v>
      </c>
      <c r="H7" s="1" t="s">
        <v>6</v>
      </c>
    </row>
    <row r="8" spans="2:8">
      <c r="F8" s="8" t="s">
        <v>7</v>
      </c>
      <c r="H8" s="1" t="s">
        <v>3</v>
      </c>
    </row>
    <row r="9" spans="2:8">
      <c r="F9" s="8" t="s">
        <v>8</v>
      </c>
      <c r="H9" s="1" t="s">
        <v>9</v>
      </c>
    </row>
    <row r="10" spans="2:8">
      <c r="F10" s="8" t="s">
        <v>10</v>
      </c>
      <c r="H10" s="1" t="s">
        <v>11</v>
      </c>
    </row>
    <row r="11" spans="2:8">
      <c r="D11" s="9"/>
      <c r="H11" s="1" t="s">
        <v>12</v>
      </c>
    </row>
    <row r="13" spans="2:8" ht="24">
      <c r="B13" s="175" t="s">
        <v>13</v>
      </c>
      <c r="C13" s="176" t="s">
        <v>14</v>
      </c>
      <c r="D13" s="177" t="s">
        <v>15</v>
      </c>
      <c r="E13" s="178" t="s">
        <v>16</v>
      </c>
      <c r="F13" s="10" t="s">
        <v>17</v>
      </c>
      <c r="G13" s="10" t="s">
        <v>18</v>
      </c>
      <c r="H13" s="174" t="s">
        <v>19</v>
      </c>
    </row>
    <row r="14" spans="2:8">
      <c r="B14" s="175"/>
      <c r="C14" s="176"/>
      <c r="D14" s="177"/>
      <c r="E14" s="178"/>
      <c r="F14" s="11" t="s">
        <v>20</v>
      </c>
      <c r="G14" s="11" t="s">
        <v>20</v>
      </c>
      <c r="H14" s="174"/>
    </row>
    <row r="15" spans="2:8" ht="12.75" customHeight="1">
      <c r="B15" s="12" t="s">
        <v>21</v>
      </c>
      <c r="C15" s="13" t="s">
        <v>22</v>
      </c>
      <c r="D15" s="14"/>
      <c r="E15" s="15"/>
      <c r="F15" s="16" t="s">
        <v>23</v>
      </c>
      <c r="G15" s="17">
        <f>SUM(G16:G20)</f>
        <v>0</v>
      </c>
      <c r="H15" s="18"/>
    </row>
    <row r="16" spans="2:8" ht="12.75" customHeight="1">
      <c r="B16" s="19"/>
      <c r="C16" s="20" t="s">
        <v>24</v>
      </c>
      <c r="D16" s="21" t="s">
        <v>25</v>
      </c>
      <c r="E16" s="22"/>
      <c r="F16" s="23"/>
      <c r="G16" s="24">
        <f>F16*E16</f>
        <v>0</v>
      </c>
      <c r="H16" s="25"/>
    </row>
    <row r="17" spans="2:8" ht="12.75" customHeight="1">
      <c r="B17" s="19"/>
      <c r="C17" s="20" t="s">
        <v>26</v>
      </c>
      <c r="D17" s="26" t="s">
        <v>27</v>
      </c>
      <c r="E17" s="27"/>
      <c r="F17" s="28"/>
      <c r="G17" s="29">
        <f>F17*E17</f>
        <v>0</v>
      </c>
      <c r="H17" s="30"/>
    </row>
    <row r="18" spans="2:8" ht="12.75" customHeight="1">
      <c r="B18" s="19"/>
      <c r="C18" s="20" t="s">
        <v>28</v>
      </c>
      <c r="D18" s="45"/>
      <c r="E18" s="27"/>
      <c r="F18" s="28"/>
      <c r="G18" s="29"/>
      <c r="H18" s="30"/>
    </row>
    <row r="19" spans="2:8" ht="12.75" customHeight="1">
      <c r="B19" s="19"/>
      <c r="C19" s="20" t="s">
        <v>29</v>
      </c>
      <c r="D19" s="45"/>
      <c r="E19" s="27"/>
      <c r="F19" s="28"/>
      <c r="G19" s="29"/>
      <c r="H19" s="30"/>
    </row>
    <row r="20" spans="2:8" ht="12.75" customHeight="1">
      <c r="B20" s="19"/>
      <c r="C20" s="20"/>
      <c r="D20" s="31"/>
      <c r="E20" s="27"/>
      <c r="F20" s="28"/>
      <c r="G20" s="32"/>
      <c r="H20" s="30"/>
    </row>
    <row r="21" spans="2:8" ht="12.75" customHeight="1">
      <c r="B21" s="33" t="s">
        <v>30</v>
      </c>
      <c r="C21" s="13" t="s">
        <v>31</v>
      </c>
      <c r="D21" s="14"/>
      <c r="E21" s="15"/>
      <c r="F21" s="34"/>
      <c r="G21" s="35">
        <f>SUM(G22:G26)</f>
        <v>0</v>
      </c>
      <c r="H21" s="18"/>
    </row>
    <row r="22" spans="2:8" ht="12.75" customHeight="1">
      <c r="B22" s="19"/>
      <c r="C22" s="20" t="s">
        <v>32</v>
      </c>
      <c r="D22" s="31" t="s">
        <v>25</v>
      </c>
      <c r="E22" s="27"/>
      <c r="F22" s="28">
        <v>2250000</v>
      </c>
      <c r="G22" s="32">
        <f>F22*E22</f>
        <v>0</v>
      </c>
      <c r="H22" s="36"/>
    </row>
    <row r="23" spans="2:8" ht="12.75" customHeight="1">
      <c r="B23" s="19"/>
      <c r="C23" s="20" t="s">
        <v>33</v>
      </c>
      <c r="D23" s="31" t="s">
        <v>34</v>
      </c>
      <c r="E23" s="27"/>
      <c r="F23" s="28">
        <v>450000</v>
      </c>
      <c r="G23" s="32">
        <f>F23*E23</f>
        <v>0</v>
      </c>
      <c r="H23" s="36" t="s">
        <v>35</v>
      </c>
    </row>
    <row r="24" spans="2:8" ht="12.75" customHeight="1">
      <c r="B24" s="19"/>
      <c r="C24" s="20" t="s">
        <v>36</v>
      </c>
      <c r="D24" s="31"/>
      <c r="E24" s="27"/>
      <c r="F24" s="28"/>
      <c r="G24" s="32"/>
      <c r="H24" s="36"/>
    </row>
    <row r="25" spans="2:8" ht="12.75" customHeight="1">
      <c r="B25" s="19"/>
      <c r="C25" s="20" t="s">
        <v>37</v>
      </c>
      <c r="D25" s="31" t="s">
        <v>25</v>
      </c>
      <c r="E25" s="27"/>
      <c r="F25" s="28">
        <v>350000</v>
      </c>
      <c r="G25" s="32"/>
      <c r="H25" s="36"/>
    </row>
    <row r="26" spans="2:8" ht="12.75" customHeight="1">
      <c r="B26" s="19"/>
      <c r="C26" s="20"/>
      <c r="D26" s="31"/>
      <c r="E26" s="27"/>
      <c r="F26" s="28"/>
      <c r="G26" s="32"/>
      <c r="H26" s="36"/>
    </row>
    <row r="27" spans="2:8" ht="12.75" customHeight="1">
      <c r="B27" s="12" t="s">
        <v>38</v>
      </c>
      <c r="C27" s="13" t="s">
        <v>39</v>
      </c>
      <c r="D27" s="14"/>
      <c r="E27" s="15"/>
      <c r="F27" s="34" t="s">
        <v>23</v>
      </c>
      <c r="G27" s="35">
        <f>SUM(G28:G34)</f>
        <v>0</v>
      </c>
      <c r="H27" s="18"/>
    </row>
    <row r="28" spans="2:8" ht="12.75" customHeight="1">
      <c r="B28" s="37"/>
      <c r="C28" s="38" t="s">
        <v>40</v>
      </c>
      <c r="D28" s="26" t="s">
        <v>41</v>
      </c>
      <c r="E28" s="39"/>
      <c r="F28" s="40">
        <v>3880000</v>
      </c>
      <c r="G28" s="41">
        <f>F28*E28</f>
        <v>0</v>
      </c>
      <c r="H28" s="42" t="s">
        <v>42</v>
      </c>
    </row>
    <row r="29" spans="2:8" ht="12.75" customHeight="1">
      <c r="B29" s="37"/>
      <c r="C29" s="38" t="s">
        <v>43</v>
      </c>
      <c r="D29" s="26" t="s">
        <v>44</v>
      </c>
      <c r="E29" s="39"/>
      <c r="F29" s="40">
        <v>3880000</v>
      </c>
      <c r="G29" s="41">
        <f>F29*E29</f>
        <v>0</v>
      </c>
      <c r="H29" s="43" t="s">
        <v>45</v>
      </c>
    </row>
    <row r="30" spans="2:8" ht="12.75" customHeight="1">
      <c r="B30" s="19"/>
      <c r="C30" s="20" t="s">
        <v>46</v>
      </c>
      <c r="D30" s="26" t="s">
        <v>44</v>
      </c>
      <c r="E30" s="44"/>
      <c r="F30" s="40">
        <v>3880000</v>
      </c>
      <c r="G30" s="41">
        <f>F30*E30</f>
        <v>0</v>
      </c>
      <c r="H30" s="43" t="s">
        <v>45</v>
      </c>
    </row>
    <row r="31" spans="2:8" ht="12.75" customHeight="1">
      <c r="B31" s="19"/>
      <c r="C31" s="20" t="s">
        <v>47</v>
      </c>
      <c r="D31" s="26" t="s">
        <v>44</v>
      </c>
      <c r="E31" s="44"/>
      <c r="F31" s="40">
        <v>5180000</v>
      </c>
      <c r="G31" s="41">
        <f>F31*E31</f>
        <v>0</v>
      </c>
      <c r="H31" s="43" t="s">
        <v>48</v>
      </c>
    </row>
    <row r="32" spans="2:8" ht="12.75" customHeight="1">
      <c r="B32" s="19"/>
      <c r="C32" s="38" t="s">
        <v>49</v>
      </c>
      <c r="D32" s="45" t="s">
        <v>34</v>
      </c>
      <c r="E32" s="44"/>
      <c r="F32" s="40">
        <v>165000</v>
      </c>
      <c r="G32" s="41">
        <f t="shared" ref="G32:G33" si="0">F32*E32</f>
        <v>0</v>
      </c>
      <c r="H32" s="43"/>
    </row>
    <row r="33" spans="2:8" ht="12.75" customHeight="1">
      <c r="B33" s="19"/>
      <c r="C33" s="38" t="s">
        <v>50</v>
      </c>
      <c r="D33" s="26" t="s">
        <v>44</v>
      </c>
      <c r="E33" s="44"/>
      <c r="F33" s="40">
        <v>4700000</v>
      </c>
      <c r="G33" s="41">
        <f t="shared" si="0"/>
        <v>0</v>
      </c>
      <c r="H33" s="43" t="s">
        <v>51</v>
      </c>
    </row>
    <row r="34" spans="2:8" ht="12.75" customHeight="1">
      <c r="B34" s="19"/>
      <c r="C34" s="38"/>
      <c r="D34" s="46"/>
      <c r="E34" s="44"/>
      <c r="F34" s="40"/>
      <c r="G34" s="41"/>
      <c r="H34" s="43"/>
    </row>
    <row r="35" spans="2:8" ht="12.75" customHeight="1">
      <c r="B35" s="12" t="s">
        <v>52</v>
      </c>
      <c r="C35" s="13" t="s">
        <v>53</v>
      </c>
      <c r="D35" s="14"/>
      <c r="E35" s="15"/>
      <c r="F35" s="34" t="s">
        <v>23</v>
      </c>
      <c r="G35" s="35">
        <f>SUM(G36:G41)</f>
        <v>0</v>
      </c>
      <c r="H35" s="18"/>
    </row>
    <row r="36" spans="2:8" ht="12.75" customHeight="1">
      <c r="B36" s="19"/>
      <c r="C36" s="47" t="s">
        <v>54</v>
      </c>
      <c r="D36" s="26" t="s">
        <v>27</v>
      </c>
      <c r="E36" s="44"/>
      <c r="F36" s="48">
        <v>132400</v>
      </c>
      <c r="G36" s="24">
        <f>F36*E36</f>
        <v>0</v>
      </c>
      <c r="H36" s="25"/>
    </row>
    <row r="37" spans="2:8" ht="12.75" customHeight="1">
      <c r="B37" s="19"/>
      <c r="C37" s="20" t="s">
        <v>55</v>
      </c>
      <c r="D37" s="26" t="s">
        <v>27</v>
      </c>
      <c r="E37" s="44"/>
      <c r="F37" s="48">
        <v>112500</v>
      </c>
      <c r="G37" s="24">
        <f>F37*E37</f>
        <v>0</v>
      </c>
      <c r="H37" s="25"/>
    </row>
    <row r="38" spans="2:8" ht="12.75" customHeight="1">
      <c r="B38" s="19"/>
      <c r="C38" s="20" t="s">
        <v>56</v>
      </c>
      <c r="D38" s="26" t="s">
        <v>27</v>
      </c>
      <c r="E38" s="44"/>
      <c r="F38" s="48"/>
      <c r="G38" s="24">
        <f>F38*E38</f>
        <v>0</v>
      </c>
      <c r="H38" s="25"/>
    </row>
    <row r="39" spans="2:8" ht="12.75" customHeight="1">
      <c r="B39" s="19"/>
      <c r="C39" s="20" t="s">
        <v>57</v>
      </c>
      <c r="D39" s="26" t="s">
        <v>27</v>
      </c>
      <c r="E39" s="44"/>
      <c r="F39" s="48"/>
      <c r="G39" s="24">
        <f>F39*E39</f>
        <v>0</v>
      </c>
      <c r="H39" s="25"/>
    </row>
    <row r="40" spans="2:8" ht="12.75" customHeight="1">
      <c r="B40" s="19"/>
      <c r="C40" s="20" t="s">
        <v>58</v>
      </c>
      <c r="D40" s="49" t="s">
        <v>25</v>
      </c>
      <c r="E40" s="44"/>
      <c r="F40" s="48">
        <v>420000</v>
      </c>
      <c r="G40" s="24">
        <f>F40*E40</f>
        <v>0</v>
      </c>
      <c r="H40" s="25"/>
    </row>
    <row r="41" spans="2:8" ht="12.75" customHeight="1">
      <c r="B41" s="19"/>
      <c r="C41" s="20"/>
      <c r="D41" s="50"/>
      <c r="E41" s="44"/>
      <c r="F41" s="51"/>
      <c r="G41" s="52"/>
      <c r="H41" s="25"/>
    </row>
    <row r="42" spans="2:8" ht="12.75" customHeight="1">
      <c r="B42" s="12" t="s">
        <v>59</v>
      </c>
      <c r="C42" s="13" t="s">
        <v>148</v>
      </c>
      <c r="D42" s="14"/>
      <c r="E42" s="53"/>
      <c r="F42" s="54" t="s">
        <v>23</v>
      </c>
      <c r="G42" s="18">
        <f>SUM(G43:G49)</f>
        <v>0</v>
      </c>
      <c r="H42" s="18"/>
    </row>
    <row r="43" spans="2:8" ht="12.75" customHeight="1">
      <c r="B43" s="19"/>
      <c r="C43" s="20" t="s">
        <v>149</v>
      </c>
      <c r="D43" s="26" t="s">
        <v>27</v>
      </c>
      <c r="E43" s="27"/>
      <c r="F43" s="28">
        <v>27500</v>
      </c>
      <c r="G43" s="29">
        <f>F43*E43</f>
        <v>0</v>
      </c>
      <c r="H43" s="36"/>
    </row>
    <row r="44" spans="2:8" ht="12.75" customHeight="1">
      <c r="B44" s="19"/>
      <c r="C44" s="20" t="s">
        <v>150</v>
      </c>
      <c r="D44" s="26" t="s">
        <v>27</v>
      </c>
      <c r="E44" s="55"/>
      <c r="F44" s="56">
        <v>145000</v>
      </c>
      <c r="G44" s="29">
        <f>F44*E44</f>
        <v>0</v>
      </c>
      <c r="H44" s="36" t="s">
        <v>63</v>
      </c>
    </row>
    <row r="45" spans="2:8" ht="12.75" customHeight="1">
      <c r="B45" s="19"/>
      <c r="C45" s="20" t="s">
        <v>151</v>
      </c>
      <c r="D45" s="26" t="s">
        <v>27</v>
      </c>
      <c r="E45" s="55"/>
      <c r="F45" s="56">
        <v>125600</v>
      </c>
      <c r="G45" s="29">
        <f>F45*E45</f>
        <v>0</v>
      </c>
      <c r="H45" s="36"/>
    </row>
    <row r="46" spans="2:8" ht="12.75" customHeight="1">
      <c r="B46" s="19"/>
      <c r="C46" s="20" t="s">
        <v>152</v>
      </c>
      <c r="D46" s="45" t="s">
        <v>34</v>
      </c>
      <c r="E46" s="55"/>
      <c r="F46" s="56">
        <v>226000</v>
      </c>
      <c r="G46" s="29">
        <f>F46*E46</f>
        <v>0</v>
      </c>
      <c r="H46" s="36"/>
    </row>
    <row r="47" spans="2:8" ht="12.75" customHeight="1">
      <c r="B47" s="19"/>
      <c r="C47" s="20" t="s">
        <v>153</v>
      </c>
      <c r="D47" s="26" t="s">
        <v>41</v>
      </c>
      <c r="E47" s="55"/>
      <c r="F47" s="56">
        <v>135000</v>
      </c>
      <c r="G47" s="29">
        <f>F47*E47</f>
        <v>0</v>
      </c>
      <c r="H47" s="36"/>
    </row>
    <row r="48" spans="2:8" ht="12.75" customHeight="1">
      <c r="B48" s="19"/>
      <c r="C48" s="47" t="s">
        <v>154</v>
      </c>
      <c r="D48" s="26" t="s">
        <v>27</v>
      </c>
      <c r="E48" s="55"/>
      <c r="F48" s="56">
        <v>47500</v>
      </c>
      <c r="G48" s="29">
        <f>F48*E48</f>
        <v>0</v>
      </c>
      <c r="H48" s="36" t="s">
        <v>155</v>
      </c>
    </row>
    <row r="49" spans="2:8" ht="12.75" customHeight="1">
      <c r="B49" s="19"/>
      <c r="C49" s="20"/>
      <c r="D49" s="26"/>
      <c r="E49" s="55"/>
      <c r="F49" s="57"/>
      <c r="G49" s="32"/>
      <c r="H49" s="30"/>
    </row>
    <row r="50" spans="2:8" ht="12.75" customHeight="1">
      <c r="B50" s="12" t="s">
        <v>66</v>
      </c>
      <c r="C50" s="13" t="s">
        <v>156</v>
      </c>
      <c r="D50" s="14"/>
      <c r="E50" s="53"/>
      <c r="F50" s="54" t="s">
        <v>23</v>
      </c>
      <c r="G50" s="18">
        <f>SUM(G51:G55)</f>
        <v>0</v>
      </c>
      <c r="H50" s="18"/>
    </row>
    <row r="51" spans="2:8" ht="12.75" customHeight="1">
      <c r="B51" s="19"/>
      <c r="C51" s="20" t="s">
        <v>157</v>
      </c>
      <c r="D51" s="58" t="s">
        <v>27</v>
      </c>
      <c r="E51" s="27"/>
      <c r="F51" s="28">
        <v>65000</v>
      </c>
      <c r="G51" s="29">
        <f>F51*E51</f>
        <v>0</v>
      </c>
      <c r="H51" s="36" t="s">
        <v>69</v>
      </c>
    </row>
    <row r="52" spans="2:8" ht="12.75" customHeight="1">
      <c r="B52" s="19"/>
      <c r="C52" s="20" t="s">
        <v>62</v>
      </c>
      <c r="D52" s="58" t="s">
        <v>27</v>
      </c>
      <c r="E52" s="27"/>
      <c r="F52" s="48">
        <v>45000</v>
      </c>
      <c r="G52" s="59">
        <f>F52*E52</f>
        <v>0</v>
      </c>
      <c r="H52" s="36" t="s">
        <v>71</v>
      </c>
    </row>
    <row r="53" spans="2:8" ht="12.75" customHeight="1">
      <c r="B53" s="19"/>
      <c r="C53" s="20" t="s">
        <v>64</v>
      </c>
      <c r="D53" s="45" t="s">
        <v>25</v>
      </c>
      <c r="E53" s="55"/>
      <c r="F53" s="60">
        <v>1300000</v>
      </c>
      <c r="G53" s="59">
        <f>F53*E53</f>
        <v>0</v>
      </c>
      <c r="H53" s="36"/>
    </row>
    <row r="54" spans="2:8" ht="12.75" customHeight="1">
      <c r="B54" s="19"/>
      <c r="C54" s="20" t="s">
        <v>65</v>
      </c>
      <c r="D54" s="45" t="s">
        <v>25</v>
      </c>
      <c r="E54" s="55"/>
      <c r="F54" s="60">
        <v>1250000</v>
      </c>
      <c r="G54" s="59">
        <f>F54*E54</f>
        <v>0</v>
      </c>
      <c r="H54" s="36"/>
    </row>
    <row r="55" spans="2:8" ht="12.75" customHeight="1">
      <c r="B55" s="19"/>
      <c r="C55" s="20"/>
      <c r="D55" s="26"/>
      <c r="E55" s="55"/>
      <c r="F55" s="60"/>
      <c r="G55" s="32"/>
      <c r="H55" s="30"/>
    </row>
    <row r="56" spans="2:8" ht="12.75" customHeight="1">
      <c r="B56" s="12" t="s">
        <v>73</v>
      </c>
      <c r="C56" s="13" t="s">
        <v>74</v>
      </c>
      <c r="D56" s="14"/>
      <c r="E56" s="53"/>
      <c r="F56" s="54" t="s">
        <v>23</v>
      </c>
      <c r="G56" s="18">
        <f>SUM(G57:G76)</f>
        <v>0</v>
      </c>
      <c r="H56" s="18"/>
    </row>
    <row r="57" spans="2:8" ht="12.75" customHeight="1">
      <c r="B57" s="37"/>
      <c r="C57" s="38" t="s">
        <v>75</v>
      </c>
      <c r="D57" s="61" t="s">
        <v>76</v>
      </c>
      <c r="E57" s="62"/>
      <c r="F57" s="40">
        <v>175000</v>
      </c>
      <c r="G57" s="63">
        <f>F57*E57</f>
        <v>0</v>
      </c>
      <c r="H57" s="64" t="s">
        <v>77</v>
      </c>
    </row>
    <row r="58" spans="2:8" ht="12.75" customHeight="1">
      <c r="B58" s="19"/>
      <c r="C58" s="20" t="s">
        <v>78</v>
      </c>
      <c r="D58" s="26" t="s">
        <v>41</v>
      </c>
      <c r="E58" s="55"/>
      <c r="F58" s="60">
        <v>295000</v>
      </c>
      <c r="G58" s="63">
        <f>F58*E58</f>
        <v>0</v>
      </c>
      <c r="H58" s="36" t="s">
        <v>79</v>
      </c>
    </row>
    <row r="59" spans="2:8" ht="12.75" customHeight="1">
      <c r="B59" s="19"/>
      <c r="C59" s="20" t="s">
        <v>80</v>
      </c>
      <c r="D59" s="26" t="s">
        <v>41</v>
      </c>
      <c r="E59" s="55"/>
      <c r="F59" s="60">
        <v>320000</v>
      </c>
      <c r="G59" s="63">
        <f>F59*E59</f>
        <v>0</v>
      </c>
      <c r="H59" s="36" t="s">
        <v>79</v>
      </c>
    </row>
    <row r="60" spans="2:8" ht="12.75" customHeight="1">
      <c r="B60" s="19"/>
      <c r="C60" s="20" t="s">
        <v>81</v>
      </c>
      <c r="D60" s="26" t="s">
        <v>41</v>
      </c>
      <c r="E60" s="55"/>
      <c r="F60" s="60"/>
      <c r="G60" s="63">
        <f>F60*E60</f>
        <v>0</v>
      </c>
      <c r="H60" s="36"/>
    </row>
    <row r="61" spans="2:8" ht="12.75" customHeight="1">
      <c r="B61" s="19"/>
      <c r="C61" s="20" t="s">
        <v>82</v>
      </c>
      <c r="D61" s="26" t="s">
        <v>27</v>
      </c>
      <c r="E61" s="55"/>
      <c r="F61" s="60" t="s">
        <v>83</v>
      </c>
      <c r="G61" s="63"/>
      <c r="H61" s="36"/>
    </row>
    <row r="62" spans="2:8" ht="12.75" customHeight="1">
      <c r="B62" s="19"/>
      <c r="C62" s="20" t="s">
        <v>84</v>
      </c>
      <c r="D62" s="26" t="s">
        <v>41</v>
      </c>
      <c r="E62" s="27"/>
      <c r="F62" s="65">
        <v>650000</v>
      </c>
      <c r="G62" s="63">
        <f>F62*E62</f>
        <v>0</v>
      </c>
      <c r="H62" s="36" t="s">
        <v>85</v>
      </c>
    </row>
    <row r="63" spans="2:8" ht="12.75" customHeight="1">
      <c r="B63" s="19"/>
      <c r="C63" s="20" t="s">
        <v>86</v>
      </c>
      <c r="D63" s="26" t="s">
        <v>41</v>
      </c>
      <c r="E63" s="27"/>
      <c r="F63" s="48"/>
      <c r="G63" s="63">
        <f>F63*E63</f>
        <v>0</v>
      </c>
      <c r="H63" s="36"/>
    </row>
    <row r="64" spans="2:8" ht="12.75" customHeight="1">
      <c r="B64" s="19"/>
      <c r="C64" s="20" t="s">
        <v>87</v>
      </c>
      <c r="D64" s="45" t="s">
        <v>34</v>
      </c>
      <c r="E64" s="27"/>
      <c r="F64" s="48">
        <v>24000</v>
      </c>
      <c r="G64" s="63">
        <f>F64*E64</f>
        <v>0</v>
      </c>
      <c r="H64" s="36" t="s">
        <v>35</v>
      </c>
    </row>
    <row r="65" spans="2:8" ht="12.75" customHeight="1">
      <c r="B65" s="19"/>
      <c r="C65" s="20" t="s">
        <v>88</v>
      </c>
      <c r="D65" s="45" t="s">
        <v>34</v>
      </c>
      <c r="E65" s="27"/>
      <c r="F65" s="48">
        <v>32000</v>
      </c>
      <c r="G65" s="63">
        <f>F65*E65</f>
        <v>0</v>
      </c>
      <c r="H65" s="36" t="s">
        <v>35</v>
      </c>
    </row>
    <row r="66" spans="2:8" ht="12.75" customHeight="1">
      <c r="B66" s="19"/>
      <c r="C66" s="20" t="s">
        <v>89</v>
      </c>
      <c r="D66" s="45" t="s">
        <v>34</v>
      </c>
      <c r="E66" s="27"/>
      <c r="F66" s="48">
        <v>28000</v>
      </c>
      <c r="G66" s="63">
        <f>F66*E66</f>
        <v>0</v>
      </c>
      <c r="H66" s="36" t="s">
        <v>35</v>
      </c>
    </row>
    <row r="67" spans="2:8" ht="12.75" customHeight="1">
      <c r="B67" s="19"/>
      <c r="C67" s="20" t="s">
        <v>90</v>
      </c>
      <c r="D67" s="45" t="s">
        <v>34</v>
      </c>
      <c r="E67" s="27"/>
      <c r="F67" s="48">
        <v>16000</v>
      </c>
      <c r="G67" s="63">
        <f>F67*E67</f>
        <v>0</v>
      </c>
      <c r="H67" s="36" t="s">
        <v>91</v>
      </c>
    </row>
    <row r="68" spans="2:8" ht="12.75" customHeight="1">
      <c r="B68" s="19"/>
      <c r="C68" s="20" t="s">
        <v>92</v>
      </c>
      <c r="D68" s="45"/>
      <c r="E68" s="27"/>
      <c r="F68" s="48"/>
      <c r="G68" s="63">
        <f>F68*E68</f>
        <v>0</v>
      </c>
      <c r="H68" s="36"/>
    </row>
    <row r="69" spans="2:8" ht="12.75" customHeight="1">
      <c r="B69" s="19"/>
      <c r="C69" s="20" t="s">
        <v>93</v>
      </c>
      <c r="D69" s="26" t="s">
        <v>94</v>
      </c>
      <c r="E69" s="27"/>
      <c r="F69" s="48">
        <v>155000</v>
      </c>
      <c r="G69" s="63">
        <f>F69*E69</f>
        <v>0</v>
      </c>
      <c r="H69" s="36"/>
    </row>
    <row r="70" spans="2:8" ht="12.75" customHeight="1">
      <c r="B70" s="19"/>
      <c r="C70" s="20" t="s">
        <v>95</v>
      </c>
      <c r="D70" s="26" t="s">
        <v>96</v>
      </c>
      <c r="E70" s="27"/>
      <c r="F70" s="48"/>
      <c r="G70" s="63">
        <f>F70*E70</f>
        <v>0</v>
      </c>
      <c r="H70" s="36"/>
    </row>
    <row r="71" spans="2:8" ht="12.75" customHeight="1">
      <c r="B71" s="19"/>
      <c r="C71" s="20" t="s">
        <v>97</v>
      </c>
      <c r="D71" s="26" t="s">
        <v>94</v>
      </c>
      <c r="E71" s="27"/>
      <c r="F71" s="48"/>
      <c r="G71" s="63">
        <f>F71*E71</f>
        <v>0</v>
      </c>
      <c r="H71" s="36"/>
    </row>
    <row r="72" spans="2:8" ht="12.75" customHeight="1">
      <c r="B72" s="19"/>
      <c r="C72" s="20" t="s">
        <v>98</v>
      </c>
      <c r="D72" s="26" t="s">
        <v>94</v>
      </c>
      <c r="E72" s="27"/>
      <c r="F72" s="48"/>
      <c r="G72" s="63">
        <f>F72*E72</f>
        <v>0</v>
      </c>
      <c r="H72" s="36"/>
    </row>
    <row r="73" spans="2:8" ht="12.75" customHeight="1">
      <c r="B73" s="19"/>
      <c r="C73" s="20" t="s">
        <v>99</v>
      </c>
      <c r="D73" s="26" t="s">
        <v>94</v>
      </c>
      <c r="E73" s="27"/>
      <c r="F73" s="48"/>
      <c r="G73" s="63">
        <f>F73*E73</f>
        <v>0</v>
      </c>
      <c r="H73" s="36"/>
    </row>
    <row r="74" spans="2:8" ht="12.75" customHeight="1">
      <c r="B74" s="19"/>
      <c r="C74" s="20" t="s">
        <v>100</v>
      </c>
      <c r="D74" s="26" t="s">
        <v>94</v>
      </c>
      <c r="E74" s="27"/>
      <c r="F74" s="48"/>
      <c r="G74" s="63">
        <f>F74*E74</f>
        <v>0</v>
      </c>
      <c r="H74" s="36"/>
    </row>
    <row r="75" spans="2:8" ht="12.75" customHeight="1">
      <c r="B75" s="19"/>
      <c r="C75" s="20" t="s">
        <v>101</v>
      </c>
      <c r="D75" s="26" t="s">
        <v>94</v>
      </c>
      <c r="E75" s="27"/>
      <c r="F75" s="48"/>
      <c r="G75" s="63">
        <f>F75*E75</f>
        <v>0</v>
      </c>
      <c r="H75" s="36"/>
    </row>
    <row r="76" spans="2:8" ht="12.75" customHeight="1">
      <c r="B76" s="19"/>
      <c r="C76" s="20"/>
      <c r="D76" s="26"/>
      <c r="E76" s="27"/>
      <c r="F76" s="48"/>
      <c r="G76" s="32"/>
      <c r="H76" s="30"/>
    </row>
    <row r="77" spans="2:8" ht="12.75" customHeight="1">
      <c r="B77" s="12" t="s">
        <v>102</v>
      </c>
      <c r="C77" s="13" t="s">
        <v>103</v>
      </c>
      <c r="D77" s="14"/>
      <c r="E77" s="53"/>
      <c r="F77" s="54" t="s">
        <v>23</v>
      </c>
      <c r="G77" s="18">
        <f>SUM(G78:G84)</f>
        <v>0</v>
      </c>
      <c r="H77" s="18"/>
    </row>
    <row r="78" spans="2:8" ht="12.75" customHeight="1">
      <c r="B78" s="19"/>
      <c r="C78" s="20" t="s">
        <v>104</v>
      </c>
      <c r="D78" s="26" t="s">
        <v>27</v>
      </c>
      <c r="E78" s="27"/>
      <c r="F78" s="48">
        <v>120000</v>
      </c>
      <c r="G78" s="32">
        <f>F78*E78</f>
        <v>0</v>
      </c>
      <c r="H78" s="36" t="s">
        <v>105</v>
      </c>
    </row>
    <row r="79" spans="2:8" ht="12.75" customHeight="1">
      <c r="B79" s="19"/>
      <c r="C79" s="20" t="s">
        <v>106</v>
      </c>
      <c r="D79" s="26" t="s">
        <v>27</v>
      </c>
      <c r="E79" s="27"/>
      <c r="F79" s="48">
        <v>120000</v>
      </c>
      <c r="G79" s="32">
        <f>F79*E79</f>
        <v>0</v>
      </c>
      <c r="H79" s="36" t="s">
        <v>105</v>
      </c>
    </row>
    <row r="80" spans="2:8" ht="12.75" customHeight="1">
      <c r="B80" s="19"/>
      <c r="C80" s="20" t="s">
        <v>107</v>
      </c>
      <c r="D80" s="26" t="s">
        <v>27</v>
      </c>
      <c r="E80" s="27"/>
      <c r="F80" s="48">
        <v>135000</v>
      </c>
      <c r="G80" s="32">
        <f>F80*E80</f>
        <v>0</v>
      </c>
      <c r="H80" s="36" t="s">
        <v>105</v>
      </c>
    </row>
    <row r="81" spans="2:8" ht="12.75" customHeight="1">
      <c r="B81" s="19"/>
      <c r="C81" s="20" t="s">
        <v>108</v>
      </c>
      <c r="D81" s="26" t="s">
        <v>27</v>
      </c>
      <c r="E81" s="27"/>
      <c r="F81" s="48">
        <v>120000</v>
      </c>
      <c r="G81" s="32">
        <f>F81*E81</f>
        <v>0</v>
      </c>
      <c r="H81" s="36" t="s">
        <v>105</v>
      </c>
    </row>
    <row r="82" spans="2:8" ht="12.75" customHeight="1">
      <c r="B82" s="19"/>
      <c r="C82" s="20" t="s">
        <v>109</v>
      </c>
      <c r="D82" s="26" t="s">
        <v>27</v>
      </c>
      <c r="E82" s="27"/>
      <c r="F82" s="48">
        <v>125000</v>
      </c>
      <c r="G82" s="32">
        <f>F82*E82</f>
        <v>0</v>
      </c>
      <c r="H82" s="36" t="s">
        <v>105</v>
      </c>
    </row>
    <row r="83" spans="2:8" ht="12.75" customHeight="1">
      <c r="B83" s="19"/>
      <c r="C83" s="20" t="s">
        <v>110</v>
      </c>
      <c r="D83" s="26" t="s">
        <v>27</v>
      </c>
      <c r="E83" s="39"/>
      <c r="F83" s="48">
        <v>135000</v>
      </c>
      <c r="G83" s="32">
        <f>F83*E83</f>
        <v>0</v>
      </c>
      <c r="H83" s="36" t="s">
        <v>105</v>
      </c>
    </row>
    <row r="84" spans="2:8" ht="12.75" customHeight="1">
      <c r="B84" s="19"/>
      <c r="C84" s="20"/>
      <c r="D84" s="66"/>
      <c r="E84" s="62"/>
      <c r="F84" s="40"/>
      <c r="G84" s="67"/>
      <c r="H84" s="30"/>
    </row>
    <row r="85" spans="2:8" ht="12.75" customHeight="1">
      <c r="B85" s="68" t="s">
        <v>111</v>
      </c>
      <c r="C85" s="13" t="s">
        <v>112</v>
      </c>
      <c r="D85" s="69"/>
      <c r="E85" s="70"/>
      <c r="F85" s="71"/>
      <c r="G85" s="72">
        <f>SUM(G86:G91)</f>
        <v>0</v>
      </c>
      <c r="H85" s="72"/>
    </row>
    <row r="86" spans="2:8" ht="12.75" customHeight="1">
      <c r="B86" s="19"/>
      <c r="C86" s="20" t="s">
        <v>113</v>
      </c>
      <c r="D86" s="26" t="s">
        <v>27</v>
      </c>
      <c r="E86" s="73"/>
      <c r="F86" s="74">
        <v>55000</v>
      </c>
      <c r="G86" s="67">
        <f>F86*E86</f>
        <v>0</v>
      </c>
      <c r="H86" s="36" t="s">
        <v>114</v>
      </c>
    </row>
    <row r="87" spans="2:8" ht="12.75" customHeight="1">
      <c r="B87" s="19"/>
      <c r="C87" s="20" t="s">
        <v>115</v>
      </c>
      <c r="D87" s="26" t="s">
        <v>27</v>
      </c>
      <c r="E87" s="73"/>
      <c r="F87" s="74">
        <v>75000</v>
      </c>
      <c r="G87" s="67">
        <f>F87*E87</f>
        <v>0</v>
      </c>
      <c r="H87" s="36" t="s">
        <v>114</v>
      </c>
    </row>
    <row r="88" spans="2:8" ht="12.75" customHeight="1">
      <c r="B88" s="19"/>
      <c r="C88" s="20" t="s">
        <v>116</v>
      </c>
      <c r="D88" s="26" t="s">
        <v>27</v>
      </c>
      <c r="E88" s="73"/>
      <c r="F88" s="74">
        <v>29000</v>
      </c>
      <c r="G88" s="67">
        <f>F88*E88</f>
        <v>0</v>
      </c>
      <c r="H88" s="36" t="s">
        <v>114</v>
      </c>
    </row>
    <row r="89" spans="2:8" ht="12.75" customHeight="1">
      <c r="B89" s="19"/>
      <c r="C89" s="20" t="s">
        <v>117</v>
      </c>
      <c r="D89" s="26" t="s">
        <v>27</v>
      </c>
      <c r="E89" s="73"/>
      <c r="F89" s="74"/>
      <c r="G89" s="67">
        <f>F89*E89</f>
        <v>0</v>
      </c>
      <c r="H89" s="30"/>
    </row>
    <row r="90" spans="2:8" ht="12.75" customHeight="1">
      <c r="B90" s="19"/>
      <c r="C90" s="20" t="s">
        <v>118</v>
      </c>
      <c r="D90" s="26" t="s">
        <v>27</v>
      </c>
      <c r="E90" s="73"/>
      <c r="F90" s="74"/>
      <c r="G90" s="67">
        <f>F90*E90</f>
        <v>0</v>
      </c>
      <c r="H90" s="30"/>
    </row>
    <row r="91" spans="2:8" ht="12.75" customHeight="1">
      <c r="B91" s="19"/>
      <c r="C91" s="20"/>
      <c r="D91" s="66"/>
      <c r="E91" s="73"/>
      <c r="F91" s="74"/>
      <c r="G91" s="67"/>
      <c r="H91" s="30"/>
    </row>
    <row r="92" spans="2:8" ht="12.75" customHeight="1">
      <c r="B92" s="68" t="s">
        <v>119</v>
      </c>
      <c r="C92" s="13" t="s">
        <v>120</v>
      </c>
      <c r="D92" s="69"/>
      <c r="E92" s="70"/>
      <c r="F92" s="71"/>
      <c r="G92" s="72">
        <f>SUM(G93:G99)</f>
        <v>0</v>
      </c>
      <c r="H92" s="72"/>
    </row>
    <row r="93" spans="2:8" ht="12.75" customHeight="1">
      <c r="B93" s="75"/>
      <c r="C93" s="76" t="s">
        <v>121</v>
      </c>
      <c r="D93" s="77"/>
      <c r="E93" s="78"/>
      <c r="F93" s="40"/>
      <c r="G93" s="67">
        <f>F93*E93</f>
        <v>0</v>
      </c>
      <c r="H93" s="79"/>
    </row>
    <row r="94" spans="2:8" ht="12.75" customHeight="1">
      <c r="B94" s="75"/>
      <c r="C94" s="76" t="s">
        <v>122</v>
      </c>
      <c r="D94" s="77"/>
      <c r="E94" s="78"/>
      <c r="F94" s="40"/>
      <c r="G94" s="67">
        <f>F94*E94</f>
        <v>0</v>
      </c>
      <c r="H94" s="79"/>
    </row>
    <row r="95" spans="2:8" ht="12.75" customHeight="1">
      <c r="B95" s="75"/>
      <c r="C95" s="76" t="s">
        <v>123</v>
      </c>
      <c r="D95" s="77"/>
      <c r="E95" s="78"/>
      <c r="F95" s="40"/>
      <c r="G95" s="67">
        <f>F95*E95</f>
        <v>0</v>
      </c>
      <c r="H95" s="79"/>
    </row>
    <row r="96" spans="2:8" ht="12.75" customHeight="1">
      <c r="B96" s="37"/>
      <c r="C96" s="20" t="s">
        <v>124</v>
      </c>
      <c r="D96" s="80"/>
      <c r="E96" s="81"/>
      <c r="F96" s="74"/>
      <c r="G96" s="67">
        <f>F96*E96</f>
        <v>0</v>
      </c>
      <c r="H96" s="30"/>
    </row>
    <row r="97" spans="2:8" ht="12.75" customHeight="1">
      <c r="B97" s="37"/>
      <c r="C97" s="20" t="s">
        <v>125</v>
      </c>
      <c r="D97" s="66"/>
      <c r="E97" s="73"/>
      <c r="F97" s="74"/>
      <c r="G97" s="67">
        <f>F97*E97</f>
        <v>0</v>
      </c>
      <c r="H97" s="30"/>
    </row>
    <row r="98" spans="2:8" ht="12.75" customHeight="1">
      <c r="B98" s="37"/>
      <c r="C98" s="20" t="s">
        <v>126</v>
      </c>
      <c r="D98" s="66" t="s">
        <v>25</v>
      </c>
      <c r="E98" s="73"/>
      <c r="F98" s="74">
        <v>350000</v>
      </c>
      <c r="G98" s="67">
        <f>F98*E98</f>
        <v>0</v>
      </c>
      <c r="H98" s="36" t="s">
        <v>127</v>
      </c>
    </row>
    <row r="99" spans="2:8" ht="12.75" customHeight="1">
      <c r="B99" s="37"/>
      <c r="C99" s="20"/>
      <c r="D99" s="66"/>
      <c r="E99" s="73"/>
      <c r="F99" s="74"/>
      <c r="G99" s="67"/>
      <c r="H99" s="30"/>
    </row>
    <row r="100" spans="2:8" ht="12.75" customHeight="1">
      <c r="B100" s="68" t="s">
        <v>128</v>
      </c>
      <c r="C100" s="13" t="s">
        <v>129</v>
      </c>
      <c r="D100" s="69"/>
      <c r="E100" s="70"/>
      <c r="F100" s="72"/>
      <c r="G100" s="72">
        <f>SUM(G101:G104)</f>
        <v>0</v>
      </c>
      <c r="H100" s="72"/>
    </row>
    <row r="101" spans="2:8" ht="12.75" customHeight="1">
      <c r="B101" s="19"/>
      <c r="C101" s="20"/>
      <c r="D101" s="66"/>
      <c r="E101" s="73"/>
      <c r="F101" s="82"/>
      <c r="G101" s="67"/>
      <c r="H101" s="30"/>
    </row>
    <row r="102" spans="2:8" ht="12.75" customHeight="1">
      <c r="B102" s="19"/>
      <c r="C102" s="20"/>
      <c r="D102" s="66"/>
      <c r="E102" s="73"/>
      <c r="F102" s="82"/>
      <c r="G102" s="67"/>
      <c r="H102" s="30"/>
    </row>
    <row r="103" spans="2:8" ht="12.75" customHeight="1">
      <c r="B103" s="19"/>
      <c r="C103" s="20"/>
      <c r="D103" s="66"/>
      <c r="E103" s="73"/>
      <c r="F103" s="82"/>
      <c r="G103" s="67"/>
      <c r="H103" s="30"/>
    </row>
    <row r="104" spans="2:8" ht="12.75" customHeight="1">
      <c r="B104" s="68"/>
      <c r="C104" s="83"/>
      <c r="D104" s="84"/>
      <c r="E104" s="85"/>
      <c r="F104" s="86"/>
      <c r="G104" s="86"/>
      <c r="H104" s="87"/>
    </row>
    <row r="105" spans="2:8" ht="25.5" customHeight="1">
      <c r="B105" s="68"/>
      <c r="C105" s="13"/>
      <c r="D105" s="69"/>
      <c r="E105" s="88"/>
      <c r="F105" s="89" t="s">
        <v>23</v>
      </c>
      <c r="G105" s="90">
        <f>SUM(G100,G92,G85,G77,G50,G56,G42,G35,G27,G21,G15)</f>
        <v>0</v>
      </c>
      <c r="H105" s="91"/>
    </row>
    <row r="106" spans="2:8">
      <c r="B106" s="92"/>
      <c r="C106" s="93"/>
      <c r="D106" s="94"/>
      <c r="E106" s="95"/>
      <c r="F106" s="96"/>
      <c r="G106" s="96"/>
      <c r="H106" s="96"/>
    </row>
    <row r="107" spans="2:8">
      <c r="B107" s="92"/>
      <c r="C107" s="93"/>
      <c r="D107" s="94"/>
      <c r="E107" s="95"/>
      <c r="F107" s="96"/>
      <c r="G107" s="96"/>
      <c r="H107" s="96"/>
    </row>
    <row r="109" spans="2:8">
      <c r="C109" s="179" t="s">
        <v>130</v>
      </c>
      <c r="D109" s="179"/>
      <c r="E109" s="97"/>
      <c r="F109" s="98"/>
      <c r="G109" s="99">
        <f>G105</f>
        <v>0</v>
      </c>
    </row>
    <row r="110" spans="2:8">
      <c r="C110" s="179" t="s">
        <v>131</v>
      </c>
      <c r="D110" s="179"/>
      <c r="E110" s="100">
        <v>0</v>
      </c>
      <c r="F110" s="98"/>
      <c r="G110" s="101">
        <f>G109*E110</f>
        <v>0</v>
      </c>
    </row>
    <row r="111" spans="2:8">
      <c r="C111" s="179" t="s">
        <v>132</v>
      </c>
      <c r="D111" s="179"/>
      <c r="E111" s="100">
        <v>0</v>
      </c>
      <c r="F111" s="96"/>
      <c r="G111" s="101">
        <f>E111*G109</f>
        <v>0</v>
      </c>
    </row>
    <row r="112" spans="2:8">
      <c r="C112" s="179" t="s">
        <v>133</v>
      </c>
      <c r="D112" s="179"/>
      <c r="E112" s="97"/>
      <c r="F112" s="98"/>
      <c r="G112" s="101">
        <f>SUM(G111+G110+G109)</f>
        <v>0</v>
      </c>
    </row>
    <row r="113" spans="3:8">
      <c r="C113" s="179" t="s">
        <v>134</v>
      </c>
      <c r="D113" s="179"/>
      <c r="E113" s="97"/>
      <c r="F113" s="98"/>
      <c r="G113" s="101">
        <f>ROUNDDOWN(G112,-3)</f>
        <v>0</v>
      </c>
    </row>
    <row r="114" spans="3:8">
      <c r="C114" s="102"/>
      <c r="D114" s="102"/>
      <c r="E114" s="97"/>
      <c r="F114" s="98"/>
      <c r="G114" s="101"/>
    </row>
    <row r="115" spans="3:8">
      <c r="C115" s="103" t="s">
        <v>158</v>
      </c>
      <c r="D115" s="97"/>
      <c r="F115" s="98"/>
      <c r="G115" s="101"/>
    </row>
    <row r="116" spans="3:8">
      <c r="C116" s="179"/>
      <c r="D116" s="179"/>
      <c r="G116" s="101"/>
    </row>
    <row r="117" spans="3:8">
      <c r="C117" s="104" t="s">
        <v>136</v>
      </c>
    </row>
    <row r="118" spans="3:8">
      <c r="C118" s="105" t="s">
        <v>137</v>
      </c>
    </row>
    <row r="119" spans="3:8">
      <c r="C119" s="105" t="s">
        <v>138</v>
      </c>
    </row>
    <row r="120" spans="3:8">
      <c r="C120" s="105" t="s">
        <v>139</v>
      </c>
    </row>
    <row r="121" spans="3:8">
      <c r="C121" s="105" t="s">
        <v>140</v>
      </c>
    </row>
    <row r="122" spans="3:8">
      <c r="C122" s="106" t="s">
        <v>141</v>
      </c>
    </row>
    <row r="123" spans="3:8">
      <c r="C123" s="106" t="s">
        <v>142</v>
      </c>
    </row>
    <row r="124" spans="3:8">
      <c r="C124" s="106" t="s">
        <v>143</v>
      </c>
    </row>
    <row r="128" spans="3:8">
      <c r="C128" s="6" t="s">
        <v>144</v>
      </c>
      <c r="E128" s="107" t="s">
        <v>145</v>
      </c>
      <c r="G128" s="108"/>
      <c r="H128" s="6" t="s">
        <v>146</v>
      </c>
    </row>
    <row r="129" spans="3:8">
      <c r="C129" s="6"/>
      <c r="E129" s="107"/>
      <c r="G129" s="108"/>
      <c r="H129" s="6"/>
    </row>
    <row r="130" spans="3:8">
      <c r="C130" s="6"/>
      <c r="E130" s="107"/>
      <c r="G130" s="108"/>
      <c r="H130" s="6"/>
    </row>
    <row r="131" spans="3:8">
      <c r="C131" s="2"/>
      <c r="E131" s="107"/>
      <c r="G131" s="109"/>
      <c r="H131" s="6"/>
    </row>
    <row r="132" spans="3:8">
      <c r="C132" s="2"/>
      <c r="E132" s="107"/>
      <c r="G132" s="109"/>
      <c r="H132" s="6"/>
    </row>
    <row r="133" spans="3:8">
      <c r="C133" s="6"/>
      <c r="E133" s="107"/>
      <c r="G133" s="6"/>
      <c r="H133" s="6"/>
    </row>
    <row r="134" spans="3:8">
      <c r="C134" s="6" t="s">
        <v>147</v>
      </c>
      <c r="E134" s="107"/>
      <c r="G134" s="6"/>
      <c r="H134" s="6"/>
    </row>
  </sheetData>
  <mergeCells count="14">
    <mergeCell ref="C116:D116"/>
    <mergeCell ref="B1:H1"/>
    <mergeCell ref="G2:H2"/>
    <mergeCell ref="G3:H3"/>
    <mergeCell ref="B13:B14"/>
    <mergeCell ref="C13:C14"/>
    <mergeCell ref="D13:D14"/>
    <mergeCell ref="E13:E14"/>
    <mergeCell ref="H13:H14"/>
    <mergeCell ref="C109:D109"/>
    <mergeCell ref="C110:D110"/>
    <mergeCell ref="C111:D111"/>
    <mergeCell ref="C112:D112"/>
    <mergeCell ref="C113:D113"/>
  </mergeCells>
  <pageMargins left="0.25" right="0.25" top="0.75" bottom="0.75" header="0.3" footer="0.3"/>
  <pageSetup paperSize="9" fitToHeight="0" orientation="portrait" horizontalDpi="4294967293"/>
  <headerFooter>
    <oddFooter>&amp;C&amp;Z&amp;F-boq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DF6AD-3D7F-4D9C-8721-8C4A8D27BA68}">
  <sheetPr>
    <pageSetUpPr fitToPage="1"/>
  </sheetPr>
  <dimension ref="B1:H134"/>
  <sheetViews>
    <sheetView topLeftCell="A73" zoomScale="70" zoomScaleNormal="70" zoomScalePageLayoutView="50" workbookViewId="0">
      <selection activeCell="C115" sqref="C115"/>
    </sheetView>
  </sheetViews>
  <sheetFormatPr defaultColWidth="9.140625" defaultRowHeight="12.75"/>
  <cols>
    <col min="1" max="1" width="1.85546875" style="1" customWidth="1"/>
    <col min="2" max="2" width="4.5703125" style="1" customWidth="1"/>
    <col min="3" max="3" width="47" style="1" customWidth="1"/>
    <col min="4" max="4" width="8.7109375" style="1" customWidth="1"/>
    <col min="5" max="5" width="8.7109375" style="7" customWidth="1"/>
    <col min="6" max="7" width="13.7109375" style="1" customWidth="1"/>
    <col min="8" max="8" width="27.28515625" style="1" customWidth="1"/>
    <col min="9" max="16384" width="9.140625" style="1"/>
  </cols>
  <sheetData>
    <row r="1" spans="2:8" ht="20.25">
      <c r="B1" s="172" t="s">
        <v>0</v>
      </c>
      <c r="C1" s="172"/>
      <c r="D1" s="172"/>
      <c r="E1" s="172"/>
      <c r="F1" s="172"/>
      <c r="G1" s="172"/>
      <c r="H1" s="172"/>
    </row>
    <row r="2" spans="2:8" ht="15.75" customHeight="1">
      <c r="B2" s="2"/>
      <c r="C2" s="2"/>
      <c r="D2" s="3"/>
      <c r="E2" s="4"/>
      <c r="F2" s="5"/>
      <c r="G2" s="173" t="s">
        <v>1</v>
      </c>
      <c r="H2" s="173"/>
    </row>
    <row r="3" spans="2:8" ht="15.75" customHeight="1">
      <c r="B3" s="2"/>
      <c r="C3" s="2"/>
      <c r="D3" s="3"/>
      <c r="E3" s="4"/>
      <c r="F3" s="5"/>
      <c r="G3" s="173"/>
      <c r="H3" s="173"/>
    </row>
    <row r="4" spans="2:8" ht="15.75" customHeight="1">
      <c r="B4" s="2"/>
      <c r="C4" s="2"/>
      <c r="D4" s="3"/>
      <c r="E4" s="4"/>
      <c r="F4" s="5"/>
      <c r="G4" s="6"/>
      <c r="H4" s="6"/>
    </row>
    <row r="5" spans="2:8">
      <c r="F5" s="8" t="s">
        <v>2</v>
      </c>
      <c r="H5" s="1" t="s">
        <v>3</v>
      </c>
    </row>
    <row r="6" spans="2:8">
      <c r="F6" s="8" t="s">
        <v>4</v>
      </c>
      <c r="H6" s="1" t="s">
        <v>3</v>
      </c>
    </row>
    <row r="7" spans="2:8">
      <c r="F7" s="8" t="s">
        <v>5</v>
      </c>
      <c r="H7" s="1" t="s">
        <v>6</v>
      </c>
    </row>
    <row r="8" spans="2:8">
      <c r="F8" s="8" t="s">
        <v>7</v>
      </c>
      <c r="H8" s="1" t="s">
        <v>3</v>
      </c>
    </row>
    <row r="9" spans="2:8">
      <c r="F9" s="8" t="s">
        <v>8</v>
      </c>
      <c r="H9" s="1" t="s">
        <v>9</v>
      </c>
    </row>
    <row r="10" spans="2:8">
      <c r="F10" s="8" t="s">
        <v>10</v>
      </c>
      <c r="H10" s="1" t="s">
        <v>11</v>
      </c>
    </row>
    <row r="11" spans="2:8">
      <c r="D11" s="9"/>
      <c r="H11" s="1" t="s">
        <v>12</v>
      </c>
    </row>
    <row r="13" spans="2:8" ht="24">
      <c r="B13" s="175" t="s">
        <v>13</v>
      </c>
      <c r="C13" s="176" t="s">
        <v>14</v>
      </c>
      <c r="D13" s="177" t="s">
        <v>15</v>
      </c>
      <c r="E13" s="178" t="s">
        <v>16</v>
      </c>
      <c r="F13" s="10" t="s">
        <v>17</v>
      </c>
      <c r="G13" s="10" t="s">
        <v>18</v>
      </c>
      <c r="H13" s="174" t="s">
        <v>19</v>
      </c>
    </row>
    <row r="14" spans="2:8">
      <c r="B14" s="175"/>
      <c r="C14" s="176"/>
      <c r="D14" s="177"/>
      <c r="E14" s="178"/>
      <c r="F14" s="11" t="s">
        <v>20</v>
      </c>
      <c r="G14" s="11" t="s">
        <v>20</v>
      </c>
      <c r="H14" s="174"/>
    </row>
    <row r="15" spans="2:8" ht="12.75" customHeight="1">
      <c r="B15" s="12" t="s">
        <v>21</v>
      </c>
      <c r="C15" s="13" t="s">
        <v>22</v>
      </c>
      <c r="D15" s="14"/>
      <c r="E15" s="15"/>
      <c r="F15" s="16" t="s">
        <v>23</v>
      </c>
      <c r="G15" s="17">
        <f>SUM(G16:G20)</f>
        <v>0</v>
      </c>
      <c r="H15" s="18"/>
    </row>
    <row r="16" spans="2:8" ht="12.75" customHeight="1">
      <c r="B16" s="19"/>
      <c r="C16" s="20" t="s">
        <v>24</v>
      </c>
      <c r="D16" s="21" t="s">
        <v>25</v>
      </c>
      <c r="E16" s="22"/>
      <c r="F16" s="23"/>
      <c r="G16" s="24">
        <f>F16*E16</f>
        <v>0</v>
      </c>
      <c r="H16" s="25"/>
    </row>
    <row r="17" spans="2:8" ht="12.75" customHeight="1">
      <c r="B17" s="19"/>
      <c r="C17" s="20" t="s">
        <v>26</v>
      </c>
      <c r="D17" s="26" t="s">
        <v>27</v>
      </c>
      <c r="E17" s="27"/>
      <c r="F17" s="28"/>
      <c r="G17" s="29">
        <f>F17*E17</f>
        <v>0</v>
      </c>
      <c r="H17" s="30"/>
    </row>
    <row r="18" spans="2:8" ht="12.75" customHeight="1">
      <c r="B18" s="19"/>
      <c r="C18" s="20" t="s">
        <v>28</v>
      </c>
      <c r="D18" s="45"/>
      <c r="E18" s="27"/>
      <c r="F18" s="28"/>
      <c r="G18" s="29"/>
      <c r="H18" s="30"/>
    </row>
    <row r="19" spans="2:8" ht="12.75" customHeight="1">
      <c r="B19" s="19"/>
      <c r="C19" s="20" t="s">
        <v>29</v>
      </c>
      <c r="D19" s="45"/>
      <c r="E19" s="27"/>
      <c r="F19" s="28"/>
      <c r="G19" s="29"/>
      <c r="H19" s="30"/>
    </row>
    <row r="20" spans="2:8" ht="12.75" customHeight="1">
      <c r="B20" s="19"/>
      <c r="C20" s="20"/>
      <c r="D20" s="31"/>
      <c r="E20" s="27"/>
      <c r="F20" s="28"/>
      <c r="G20" s="32"/>
      <c r="H20" s="30"/>
    </row>
    <row r="21" spans="2:8" ht="12.75" customHeight="1">
      <c r="B21" s="33" t="s">
        <v>30</v>
      </c>
      <c r="C21" s="13" t="s">
        <v>31</v>
      </c>
      <c r="D21" s="14"/>
      <c r="E21" s="15"/>
      <c r="F21" s="34"/>
      <c r="G21" s="35">
        <f>SUM(G22:G26)</f>
        <v>0</v>
      </c>
      <c r="H21" s="18"/>
    </row>
    <row r="22" spans="2:8" ht="12.75" customHeight="1">
      <c r="B22" s="19"/>
      <c r="C22" s="20" t="s">
        <v>32</v>
      </c>
      <c r="D22" s="31" t="s">
        <v>25</v>
      </c>
      <c r="E22" s="27"/>
      <c r="F22" s="28">
        <v>2250000</v>
      </c>
      <c r="G22" s="32">
        <f>F22*E22</f>
        <v>0</v>
      </c>
      <c r="H22" s="36"/>
    </row>
    <row r="23" spans="2:8" ht="12.75" customHeight="1">
      <c r="B23" s="19"/>
      <c r="C23" s="20" t="s">
        <v>33</v>
      </c>
      <c r="D23" s="31" t="s">
        <v>34</v>
      </c>
      <c r="E23" s="27"/>
      <c r="F23" s="28">
        <v>450000</v>
      </c>
      <c r="G23" s="32">
        <f>F23*E23</f>
        <v>0</v>
      </c>
      <c r="H23" s="36" t="s">
        <v>35</v>
      </c>
    </row>
    <row r="24" spans="2:8" ht="12.75" customHeight="1">
      <c r="B24" s="19"/>
      <c r="C24" s="20" t="s">
        <v>36</v>
      </c>
      <c r="D24" s="31"/>
      <c r="E24" s="27"/>
      <c r="F24" s="28"/>
      <c r="G24" s="32"/>
      <c r="H24" s="36"/>
    </row>
    <row r="25" spans="2:8" ht="12.75" customHeight="1">
      <c r="B25" s="19"/>
      <c r="C25" s="20" t="s">
        <v>37</v>
      </c>
      <c r="D25" s="31" t="s">
        <v>25</v>
      </c>
      <c r="E25" s="27"/>
      <c r="F25" s="28">
        <v>350000</v>
      </c>
      <c r="G25" s="32"/>
      <c r="H25" s="36"/>
    </row>
    <row r="26" spans="2:8" ht="12.75" customHeight="1">
      <c r="B26" s="19"/>
      <c r="C26" s="20"/>
      <c r="D26" s="31"/>
      <c r="E26" s="27"/>
      <c r="F26" s="28"/>
      <c r="G26" s="32"/>
      <c r="H26" s="36"/>
    </row>
    <row r="27" spans="2:8" ht="12.75" customHeight="1">
      <c r="B27" s="12" t="s">
        <v>38</v>
      </c>
      <c r="C27" s="13" t="s">
        <v>39</v>
      </c>
      <c r="D27" s="14"/>
      <c r="E27" s="15"/>
      <c r="F27" s="34" t="s">
        <v>23</v>
      </c>
      <c r="G27" s="35">
        <f>SUM(G28:G34)</f>
        <v>0</v>
      </c>
      <c r="H27" s="18"/>
    </row>
    <row r="28" spans="2:8" ht="12.75" customHeight="1">
      <c r="B28" s="37"/>
      <c r="C28" s="38" t="s">
        <v>40</v>
      </c>
      <c r="D28" s="26" t="s">
        <v>41</v>
      </c>
      <c r="E28" s="39"/>
      <c r="F28" s="40">
        <v>3880000</v>
      </c>
      <c r="G28" s="41">
        <f>F28*E28</f>
        <v>0</v>
      </c>
      <c r="H28" s="42" t="s">
        <v>42</v>
      </c>
    </row>
    <row r="29" spans="2:8" ht="12.75" customHeight="1">
      <c r="B29" s="37"/>
      <c r="C29" s="38" t="s">
        <v>43</v>
      </c>
      <c r="D29" s="26" t="s">
        <v>44</v>
      </c>
      <c r="E29" s="39"/>
      <c r="F29" s="40">
        <v>3880000</v>
      </c>
      <c r="G29" s="41">
        <f>F29*E29</f>
        <v>0</v>
      </c>
      <c r="H29" s="43" t="s">
        <v>45</v>
      </c>
    </row>
    <row r="30" spans="2:8" ht="12.75" customHeight="1">
      <c r="B30" s="19"/>
      <c r="C30" s="20" t="s">
        <v>46</v>
      </c>
      <c r="D30" s="26" t="s">
        <v>44</v>
      </c>
      <c r="E30" s="44"/>
      <c r="F30" s="40">
        <v>3880000</v>
      </c>
      <c r="G30" s="41">
        <f>F30*E30</f>
        <v>0</v>
      </c>
      <c r="H30" s="43" t="s">
        <v>45</v>
      </c>
    </row>
    <row r="31" spans="2:8" ht="12.75" customHeight="1">
      <c r="B31" s="19"/>
      <c r="C31" s="20" t="s">
        <v>47</v>
      </c>
      <c r="D31" s="26" t="s">
        <v>44</v>
      </c>
      <c r="E31" s="44"/>
      <c r="F31" s="40">
        <v>5180000</v>
      </c>
      <c r="G31" s="41">
        <f>F31*E31</f>
        <v>0</v>
      </c>
      <c r="H31" s="43" t="s">
        <v>48</v>
      </c>
    </row>
    <row r="32" spans="2:8" ht="12.75" customHeight="1">
      <c r="B32" s="19"/>
      <c r="C32" s="38" t="s">
        <v>49</v>
      </c>
      <c r="D32" s="45" t="s">
        <v>34</v>
      </c>
      <c r="E32" s="44"/>
      <c r="F32" s="40">
        <v>165000</v>
      </c>
      <c r="G32" s="41">
        <f t="shared" ref="G32:G33" si="0">F32*E32</f>
        <v>0</v>
      </c>
      <c r="H32" s="43"/>
    </row>
    <row r="33" spans="2:8" ht="12.75" customHeight="1">
      <c r="B33" s="19"/>
      <c r="C33" s="38" t="s">
        <v>50</v>
      </c>
      <c r="D33" s="26" t="s">
        <v>44</v>
      </c>
      <c r="E33" s="44"/>
      <c r="F33" s="40">
        <v>4700000</v>
      </c>
      <c r="G33" s="41">
        <f t="shared" si="0"/>
        <v>0</v>
      </c>
      <c r="H33" s="43" t="s">
        <v>51</v>
      </c>
    </row>
    <row r="34" spans="2:8" ht="12.75" customHeight="1">
      <c r="B34" s="19"/>
      <c r="C34" s="38"/>
      <c r="D34" s="46"/>
      <c r="E34" s="44"/>
      <c r="F34" s="40"/>
      <c r="G34" s="41"/>
      <c r="H34" s="43"/>
    </row>
    <row r="35" spans="2:8" ht="12.75" customHeight="1">
      <c r="B35" s="12" t="s">
        <v>52</v>
      </c>
      <c r="C35" s="13" t="s">
        <v>53</v>
      </c>
      <c r="D35" s="14"/>
      <c r="E35" s="15"/>
      <c r="F35" s="34" t="s">
        <v>23</v>
      </c>
      <c r="G35" s="35">
        <f>SUM(G36:G41)</f>
        <v>0</v>
      </c>
      <c r="H35" s="18"/>
    </row>
    <row r="36" spans="2:8" ht="12.75" customHeight="1">
      <c r="B36" s="19"/>
      <c r="C36" s="47" t="s">
        <v>54</v>
      </c>
      <c r="D36" s="26" t="s">
        <v>27</v>
      </c>
      <c r="E36" s="44"/>
      <c r="F36" s="48">
        <v>132400</v>
      </c>
      <c r="G36" s="24">
        <f>F36*E36</f>
        <v>0</v>
      </c>
      <c r="H36" s="25"/>
    </row>
    <row r="37" spans="2:8" ht="12.75" customHeight="1">
      <c r="B37" s="19"/>
      <c r="C37" s="20" t="s">
        <v>55</v>
      </c>
      <c r="D37" s="26" t="s">
        <v>27</v>
      </c>
      <c r="E37" s="44"/>
      <c r="F37" s="48">
        <v>112500</v>
      </c>
      <c r="G37" s="24">
        <f>F37*E37</f>
        <v>0</v>
      </c>
      <c r="H37" s="25"/>
    </row>
    <row r="38" spans="2:8" ht="12.75" customHeight="1">
      <c r="B38" s="19"/>
      <c r="C38" s="20" t="s">
        <v>56</v>
      </c>
      <c r="D38" s="26" t="s">
        <v>27</v>
      </c>
      <c r="E38" s="44"/>
      <c r="F38" s="48"/>
      <c r="G38" s="24">
        <f>F38*E38</f>
        <v>0</v>
      </c>
      <c r="H38" s="25"/>
    </row>
    <row r="39" spans="2:8" ht="12.75" customHeight="1">
      <c r="B39" s="19"/>
      <c r="C39" s="20" t="s">
        <v>57</v>
      </c>
      <c r="D39" s="26" t="s">
        <v>27</v>
      </c>
      <c r="E39" s="44"/>
      <c r="F39" s="48"/>
      <c r="G39" s="24">
        <f>F39*E39</f>
        <v>0</v>
      </c>
      <c r="H39" s="25"/>
    </row>
    <row r="40" spans="2:8" ht="12.75" customHeight="1">
      <c r="B40" s="19"/>
      <c r="C40" s="20" t="s">
        <v>58</v>
      </c>
      <c r="D40" s="49" t="s">
        <v>25</v>
      </c>
      <c r="E40" s="44"/>
      <c r="F40" s="48">
        <v>420000</v>
      </c>
      <c r="G40" s="24">
        <f>F40*E40</f>
        <v>0</v>
      </c>
      <c r="H40" s="25"/>
    </row>
    <row r="41" spans="2:8" ht="12.75" customHeight="1">
      <c r="B41" s="19"/>
      <c r="C41" s="20"/>
      <c r="D41" s="50"/>
      <c r="E41" s="44"/>
      <c r="F41" s="51"/>
      <c r="G41" s="52"/>
      <c r="H41" s="25"/>
    </row>
    <row r="42" spans="2:8" ht="12.75" customHeight="1">
      <c r="B42" s="12" t="s">
        <v>59</v>
      </c>
      <c r="C42" s="13" t="s">
        <v>148</v>
      </c>
      <c r="D42" s="14"/>
      <c r="E42" s="53"/>
      <c r="F42" s="54" t="s">
        <v>23</v>
      </c>
      <c r="G42" s="18">
        <f>SUM(G43:G49)</f>
        <v>0</v>
      </c>
      <c r="H42" s="18"/>
    </row>
    <row r="43" spans="2:8" ht="12.75" customHeight="1">
      <c r="B43" s="19"/>
      <c r="C43" s="20" t="s">
        <v>149</v>
      </c>
      <c r="D43" s="26" t="s">
        <v>27</v>
      </c>
      <c r="E43" s="27"/>
      <c r="F43" s="28">
        <v>27500</v>
      </c>
      <c r="G43" s="29">
        <f>F43*E43</f>
        <v>0</v>
      </c>
      <c r="H43" s="36"/>
    </row>
    <row r="44" spans="2:8" ht="12.75" customHeight="1">
      <c r="B44" s="19"/>
      <c r="C44" s="20" t="s">
        <v>150</v>
      </c>
      <c r="D44" s="26" t="s">
        <v>27</v>
      </c>
      <c r="E44" s="55"/>
      <c r="F44" s="56">
        <v>145000</v>
      </c>
      <c r="G44" s="29">
        <f>F44*E44</f>
        <v>0</v>
      </c>
      <c r="H44" s="36" t="s">
        <v>63</v>
      </c>
    </row>
    <row r="45" spans="2:8" ht="12.75" customHeight="1">
      <c r="B45" s="19"/>
      <c r="C45" s="20" t="s">
        <v>151</v>
      </c>
      <c r="D45" s="26" t="s">
        <v>27</v>
      </c>
      <c r="E45" s="55"/>
      <c r="F45" s="56">
        <v>125600</v>
      </c>
      <c r="G45" s="29">
        <f>F45*E45</f>
        <v>0</v>
      </c>
      <c r="H45" s="36"/>
    </row>
    <row r="46" spans="2:8" ht="12.75" customHeight="1">
      <c r="B46" s="19"/>
      <c r="C46" s="20" t="s">
        <v>152</v>
      </c>
      <c r="D46" s="45" t="s">
        <v>34</v>
      </c>
      <c r="E46" s="55"/>
      <c r="F46" s="56">
        <v>226000</v>
      </c>
      <c r="G46" s="29">
        <f>F46*E46</f>
        <v>0</v>
      </c>
      <c r="H46" s="36"/>
    </row>
    <row r="47" spans="2:8" ht="12.75" customHeight="1">
      <c r="B47" s="19"/>
      <c r="C47" s="20" t="s">
        <v>153</v>
      </c>
      <c r="D47" s="26" t="s">
        <v>41</v>
      </c>
      <c r="E47" s="55"/>
      <c r="F47" s="56">
        <v>135000</v>
      </c>
      <c r="G47" s="29">
        <f>F47*E47</f>
        <v>0</v>
      </c>
      <c r="H47" s="36"/>
    </row>
    <row r="48" spans="2:8" ht="12.75" customHeight="1">
      <c r="B48" s="19"/>
      <c r="C48" s="47" t="s">
        <v>154</v>
      </c>
      <c r="D48" s="26" t="s">
        <v>27</v>
      </c>
      <c r="E48" s="55"/>
      <c r="F48" s="56">
        <v>47500</v>
      </c>
      <c r="G48" s="29">
        <f>F48*E48</f>
        <v>0</v>
      </c>
      <c r="H48" s="36" t="s">
        <v>155</v>
      </c>
    </row>
    <row r="49" spans="2:8" ht="12.75" customHeight="1">
      <c r="B49" s="19"/>
      <c r="C49" s="20"/>
      <c r="D49" s="26"/>
      <c r="E49" s="55"/>
      <c r="F49" s="57"/>
      <c r="G49" s="32"/>
      <c r="H49" s="30"/>
    </row>
    <row r="50" spans="2:8" ht="12.75" customHeight="1">
      <c r="B50" s="12" t="s">
        <v>66</v>
      </c>
      <c r="C50" s="13" t="s">
        <v>156</v>
      </c>
      <c r="D50" s="14"/>
      <c r="E50" s="53"/>
      <c r="F50" s="54" t="s">
        <v>23</v>
      </c>
      <c r="G50" s="18">
        <f>SUM(G51:G55)</f>
        <v>0</v>
      </c>
      <c r="H50" s="18"/>
    </row>
    <row r="51" spans="2:8" ht="12.75" customHeight="1">
      <c r="B51" s="19"/>
      <c r="C51" s="20" t="s">
        <v>157</v>
      </c>
      <c r="D51" s="58" t="s">
        <v>27</v>
      </c>
      <c r="E51" s="27"/>
      <c r="F51" s="28">
        <v>65000</v>
      </c>
      <c r="G51" s="29">
        <f>F51*E51</f>
        <v>0</v>
      </c>
      <c r="H51" s="36" t="s">
        <v>69</v>
      </c>
    </row>
    <row r="52" spans="2:8" ht="12.75" customHeight="1">
      <c r="B52" s="19"/>
      <c r="C52" s="20" t="s">
        <v>62</v>
      </c>
      <c r="D52" s="58" t="s">
        <v>27</v>
      </c>
      <c r="E52" s="27"/>
      <c r="F52" s="48">
        <v>45000</v>
      </c>
      <c r="G52" s="59">
        <f>F52*E52</f>
        <v>0</v>
      </c>
      <c r="H52" s="36" t="s">
        <v>71</v>
      </c>
    </row>
    <row r="53" spans="2:8" ht="12.75" customHeight="1">
      <c r="B53" s="19"/>
      <c r="C53" s="20" t="s">
        <v>64</v>
      </c>
      <c r="D53" s="45" t="s">
        <v>25</v>
      </c>
      <c r="E53" s="55"/>
      <c r="F53" s="60">
        <v>1300000</v>
      </c>
      <c r="G53" s="59">
        <f>F53*E53</f>
        <v>0</v>
      </c>
      <c r="H53" s="36"/>
    </row>
    <row r="54" spans="2:8" ht="12.75" customHeight="1">
      <c r="B54" s="19"/>
      <c r="C54" s="20" t="s">
        <v>65</v>
      </c>
      <c r="D54" s="45" t="s">
        <v>25</v>
      </c>
      <c r="E54" s="55"/>
      <c r="F54" s="60">
        <v>1250000</v>
      </c>
      <c r="G54" s="59">
        <f>F54*E54</f>
        <v>0</v>
      </c>
      <c r="H54" s="36"/>
    </row>
    <row r="55" spans="2:8" ht="12.75" customHeight="1">
      <c r="B55" s="19"/>
      <c r="C55" s="20"/>
      <c r="D55" s="26"/>
      <c r="E55" s="55"/>
      <c r="F55" s="60"/>
      <c r="G55" s="32"/>
      <c r="H55" s="30"/>
    </row>
    <row r="56" spans="2:8" ht="12.75" customHeight="1">
      <c r="B56" s="12" t="s">
        <v>73</v>
      </c>
      <c r="C56" s="13" t="s">
        <v>74</v>
      </c>
      <c r="D56" s="14"/>
      <c r="E56" s="53"/>
      <c r="F56" s="54" t="s">
        <v>23</v>
      </c>
      <c r="G56" s="18">
        <f>SUM(G57:G76)</f>
        <v>0</v>
      </c>
      <c r="H56" s="18"/>
    </row>
    <row r="57" spans="2:8" ht="12.75" customHeight="1">
      <c r="B57" s="37"/>
      <c r="C57" s="38" t="s">
        <v>75</v>
      </c>
      <c r="D57" s="61" t="s">
        <v>76</v>
      </c>
      <c r="E57" s="62"/>
      <c r="F57" s="40">
        <v>175000</v>
      </c>
      <c r="G57" s="63">
        <f>F57*E57</f>
        <v>0</v>
      </c>
      <c r="H57" s="64" t="s">
        <v>77</v>
      </c>
    </row>
    <row r="58" spans="2:8" ht="12.75" customHeight="1">
      <c r="B58" s="19"/>
      <c r="C58" s="20" t="s">
        <v>78</v>
      </c>
      <c r="D58" s="26" t="s">
        <v>41</v>
      </c>
      <c r="E58" s="55"/>
      <c r="F58" s="60">
        <v>295000</v>
      </c>
      <c r="G58" s="63">
        <f>F58*E58</f>
        <v>0</v>
      </c>
      <c r="H58" s="36" t="s">
        <v>79</v>
      </c>
    </row>
    <row r="59" spans="2:8" ht="12.75" customHeight="1">
      <c r="B59" s="19"/>
      <c r="C59" s="20" t="s">
        <v>80</v>
      </c>
      <c r="D59" s="26" t="s">
        <v>41</v>
      </c>
      <c r="E59" s="55"/>
      <c r="F59" s="60">
        <v>320000</v>
      </c>
      <c r="G59" s="63">
        <f>F59*E59</f>
        <v>0</v>
      </c>
      <c r="H59" s="36" t="s">
        <v>79</v>
      </c>
    </row>
    <row r="60" spans="2:8" ht="12.75" customHeight="1">
      <c r="B60" s="19"/>
      <c r="C60" s="20" t="s">
        <v>81</v>
      </c>
      <c r="D60" s="26" t="s">
        <v>41</v>
      </c>
      <c r="E60" s="55"/>
      <c r="F60" s="60"/>
      <c r="G60" s="63">
        <f>F60*E60</f>
        <v>0</v>
      </c>
      <c r="H60" s="36"/>
    </row>
    <row r="61" spans="2:8" ht="12.75" customHeight="1">
      <c r="B61" s="19"/>
      <c r="C61" s="20" t="s">
        <v>82</v>
      </c>
      <c r="D61" s="26" t="s">
        <v>27</v>
      </c>
      <c r="E61" s="55"/>
      <c r="F61" s="60" t="s">
        <v>83</v>
      </c>
      <c r="G61" s="63"/>
      <c r="H61" s="36"/>
    </row>
    <row r="62" spans="2:8" ht="12.75" customHeight="1">
      <c r="B62" s="19"/>
      <c r="C62" s="20" t="s">
        <v>84</v>
      </c>
      <c r="D62" s="26" t="s">
        <v>41</v>
      </c>
      <c r="E62" s="27"/>
      <c r="F62" s="65">
        <v>650000</v>
      </c>
      <c r="G62" s="63">
        <f>F62*E62</f>
        <v>0</v>
      </c>
      <c r="H62" s="36" t="s">
        <v>85</v>
      </c>
    </row>
    <row r="63" spans="2:8" ht="12.75" customHeight="1">
      <c r="B63" s="19"/>
      <c r="C63" s="20" t="s">
        <v>86</v>
      </c>
      <c r="D63" s="26" t="s">
        <v>41</v>
      </c>
      <c r="E63" s="27"/>
      <c r="F63" s="48"/>
      <c r="G63" s="63">
        <f>F63*E63</f>
        <v>0</v>
      </c>
      <c r="H63" s="36"/>
    </row>
    <row r="64" spans="2:8" ht="12.75" customHeight="1">
      <c r="B64" s="19"/>
      <c r="C64" s="20" t="s">
        <v>87</v>
      </c>
      <c r="D64" s="45" t="s">
        <v>34</v>
      </c>
      <c r="E64" s="27"/>
      <c r="F64" s="48">
        <v>24000</v>
      </c>
      <c r="G64" s="63">
        <f>F64*E64</f>
        <v>0</v>
      </c>
      <c r="H64" s="36" t="s">
        <v>35</v>
      </c>
    </row>
    <row r="65" spans="2:8" ht="12.75" customHeight="1">
      <c r="B65" s="19"/>
      <c r="C65" s="20" t="s">
        <v>88</v>
      </c>
      <c r="D65" s="45" t="s">
        <v>34</v>
      </c>
      <c r="E65" s="27"/>
      <c r="F65" s="48">
        <v>32000</v>
      </c>
      <c r="G65" s="63">
        <f>F65*E65</f>
        <v>0</v>
      </c>
      <c r="H65" s="36" t="s">
        <v>35</v>
      </c>
    </row>
    <row r="66" spans="2:8" ht="12.75" customHeight="1">
      <c r="B66" s="19"/>
      <c r="C66" s="20" t="s">
        <v>89</v>
      </c>
      <c r="D66" s="45" t="s">
        <v>34</v>
      </c>
      <c r="E66" s="27"/>
      <c r="F66" s="48">
        <v>28000</v>
      </c>
      <c r="G66" s="63">
        <f>F66*E66</f>
        <v>0</v>
      </c>
      <c r="H66" s="36" t="s">
        <v>35</v>
      </c>
    </row>
    <row r="67" spans="2:8" ht="12.75" customHeight="1">
      <c r="B67" s="19"/>
      <c r="C67" s="20" t="s">
        <v>90</v>
      </c>
      <c r="D67" s="45" t="s">
        <v>34</v>
      </c>
      <c r="E67" s="27"/>
      <c r="F67" s="48">
        <v>16000</v>
      </c>
      <c r="G67" s="63">
        <f>F67*E67</f>
        <v>0</v>
      </c>
      <c r="H67" s="36" t="s">
        <v>91</v>
      </c>
    </row>
    <row r="68" spans="2:8" ht="12.75" customHeight="1">
      <c r="B68" s="19"/>
      <c r="C68" s="20" t="s">
        <v>92</v>
      </c>
      <c r="D68" s="45"/>
      <c r="E68" s="27"/>
      <c r="F68" s="48"/>
      <c r="G68" s="63">
        <f>F68*E68</f>
        <v>0</v>
      </c>
      <c r="H68" s="36"/>
    </row>
    <row r="69" spans="2:8" ht="12.75" customHeight="1">
      <c r="B69" s="19"/>
      <c r="C69" s="20" t="s">
        <v>93</v>
      </c>
      <c r="D69" s="26" t="s">
        <v>94</v>
      </c>
      <c r="E69" s="27"/>
      <c r="F69" s="48">
        <v>155000</v>
      </c>
      <c r="G69" s="63">
        <f>F69*E69</f>
        <v>0</v>
      </c>
      <c r="H69" s="36"/>
    </row>
    <row r="70" spans="2:8" ht="12.75" customHeight="1">
      <c r="B70" s="19"/>
      <c r="C70" s="20" t="s">
        <v>95</v>
      </c>
      <c r="D70" s="26" t="s">
        <v>96</v>
      </c>
      <c r="E70" s="27"/>
      <c r="F70" s="48"/>
      <c r="G70" s="63">
        <f>F70*E70</f>
        <v>0</v>
      </c>
      <c r="H70" s="36"/>
    </row>
    <row r="71" spans="2:8" ht="12.75" customHeight="1">
      <c r="B71" s="19"/>
      <c r="C71" s="20" t="s">
        <v>97</v>
      </c>
      <c r="D71" s="26" t="s">
        <v>94</v>
      </c>
      <c r="E71" s="27"/>
      <c r="F71" s="48"/>
      <c r="G71" s="63">
        <f>F71*E71</f>
        <v>0</v>
      </c>
      <c r="H71" s="36"/>
    </row>
    <row r="72" spans="2:8" ht="12.75" customHeight="1">
      <c r="B72" s="19"/>
      <c r="C72" s="20" t="s">
        <v>98</v>
      </c>
      <c r="D72" s="26" t="s">
        <v>94</v>
      </c>
      <c r="E72" s="27"/>
      <c r="F72" s="48"/>
      <c r="G72" s="63">
        <f>F72*E72</f>
        <v>0</v>
      </c>
      <c r="H72" s="36"/>
    </row>
    <row r="73" spans="2:8" ht="12.75" customHeight="1">
      <c r="B73" s="19"/>
      <c r="C73" s="20" t="s">
        <v>99</v>
      </c>
      <c r="D73" s="26" t="s">
        <v>94</v>
      </c>
      <c r="E73" s="27"/>
      <c r="F73" s="48"/>
      <c r="G73" s="63">
        <f>F73*E73</f>
        <v>0</v>
      </c>
      <c r="H73" s="36"/>
    </row>
    <row r="74" spans="2:8" ht="12.75" customHeight="1">
      <c r="B74" s="19"/>
      <c r="C74" s="20" t="s">
        <v>100</v>
      </c>
      <c r="D74" s="26" t="s">
        <v>94</v>
      </c>
      <c r="E74" s="27"/>
      <c r="F74" s="48"/>
      <c r="G74" s="63">
        <f>F74*E74</f>
        <v>0</v>
      </c>
      <c r="H74" s="36"/>
    </row>
    <row r="75" spans="2:8" ht="12.75" customHeight="1">
      <c r="B75" s="19"/>
      <c r="C75" s="20" t="s">
        <v>101</v>
      </c>
      <c r="D75" s="26" t="s">
        <v>94</v>
      </c>
      <c r="E75" s="27"/>
      <c r="F75" s="48"/>
      <c r="G75" s="63">
        <f>F75*E75</f>
        <v>0</v>
      </c>
      <c r="H75" s="36"/>
    </row>
    <row r="76" spans="2:8" ht="12.75" customHeight="1">
      <c r="B76" s="19"/>
      <c r="C76" s="20"/>
      <c r="D76" s="26"/>
      <c r="E76" s="27"/>
      <c r="F76" s="48"/>
      <c r="G76" s="32"/>
      <c r="H76" s="30"/>
    </row>
    <row r="77" spans="2:8" ht="12.75" customHeight="1">
      <c r="B77" s="12" t="s">
        <v>102</v>
      </c>
      <c r="C77" s="13" t="s">
        <v>103</v>
      </c>
      <c r="D77" s="14"/>
      <c r="E77" s="53"/>
      <c r="F77" s="54" t="s">
        <v>23</v>
      </c>
      <c r="G77" s="18">
        <f>SUM(G78:G84)</f>
        <v>0</v>
      </c>
      <c r="H77" s="18"/>
    </row>
    <row r="78" spans="2:8" ht="12.75" customHeight="1">
      <c r="B78" s="19"/>
      <c r="C78" s="20" t="s">
        <v>104</v>
      </c>
      <c r="D78" s="26" t="s">
        <v>27</v>
      </c>
      <c r="E78" s="27"/>
      <c r="F78" s="48">
        <v>120000</v>
      </c>
      <c r="G78" s="32">
        <f>F78*E78</f>
        <v>0</v>
      </c>
      <c r="H78" s="36" t="s">
        <v>105</v>
      </c>
    </row>
    <row r="79" spans="2:8" ht="12.75" customHeight="1">
      <c r="B79" s="19"/>
      <c r="C79" s="20" t="s">
        <v>106</v>
      </c>
      <c r="D79" s="26" t="s">
        <v>27</v>
      </c>
      <c r="E79" s="27"/>
      <c r="F79" s="48">
        <v>120000</v>
      </c>
      <c r="G79" s="32">
        <f>F79*E79</f>
        <v>0</v>
      </c>
      <c r="H79" s="36" t="s">
        <v>105</v>
      </c>
    </row>
    <row r="80" spans="2:8" ht="12.75" customHeight="1">
      <c r="B80" s="19"/>
      <c r="C80" s="20" t="s">
        <v>107</v>
      </c>
      <c r="D80" s="26" t="s">
        <v>27</v>
      </c>
      <c r="E80" s="27"/>
      <c r="F80" s="48">
        <v>135000</v>
      </c>
      <c r="G80" s="32">
        <f>F80*E80</f>
        <v>0</v>
      </c>
      <c r="H80" s="36" t="s">
        <v>105</v>
      </c>
    </row>
    <row r="81" spans="2:8" ht="12.75" customHeight="1">
      <c r="B81" s="19"/>
      <c r="C81" s="20" t="s">
        <v>108</v>
      </c>
      <c r="D81" s="26" t="s">
        <v>27</v>
      </c>
      <c r="E81" s="27"/>
      <c r="F81" s="48">
        <v>120000</v>
      </c>
      <c r="G81" s="32">
        <f>F81*E81</f>
        <v>0</v>
      </c>
      <c r="H81" s="36" t="s">
        <v>105</v>
      </c>
    </row>
    <row r="82" spans="2:8" ht="12.75" customHeight="1">
      <c r="B82" s="19"/>
      <c r="C82" s="20" t="s">
        <v>109</v>
      </c>
      <c r="D82" s="26" t="s">
        <v>27</v>
      </c>
      <c r="E82" s="27"/>
      <c r="F82" s="48">
        <v>125000</v>
      </c>
      <c r="G82" s="32">
        <f>F82*E82</f>
        <v>0</v>
      </c>
      <c r="H82" s="36" t="s">
        <v>105</v>
      </c>
    </row>
    <row r="83" spans="2:8" ht="12.75" customHeight="1">
      <c r="B83" s="19"/>
      <c r="C83" s="20" t="s">
        <v>110</v>
      </c>
      <c r="D83" s="26" t="s">
        <v>27</v>
      </c>
      <c r="E83" s="39"/>
      <c r="F83" s="48">
        <v>135000</v>
      </c>
      <c r="G83" s="32">
        <f>F83*E83</f>
        <v>0</v>
      </c>
      <c r="H83" s="36" t="s">
        <v>105</v>
      </c>
    </row>
    <row r="84" spans="2:8" ht="12.75" customHeight="1">
      <c r="B84" s="19"/>
      <c r="C84" s="20"/>
      <c r="D84" s="66"/>
      <c r="E84" s="62"/>
      <c r="F84" s="40"/>
      <c r="G84" s="67"/>
      <c r="H84" s="30"/>
    </row>
    <row r="85" spans="2:8" ht="12.75" customHeight="1">
      <c r="B85" s="68" t="s">
        <v>111</v>
      </c>
      <c r="C85" s="13" t="s">
        <v>112</v>
      </c>
      <c r="D85" s="69"/>
      <c r="E85" s="70"/>
      <c r="F85" s="71"/>
      <c r="G85" s="72">
        <f>SUM(G86:G91)</f>
        <v>0</v>
      </c>
      <c r="H85" s="72"/>
    </row>
    <row r="86" spans="2:8" ht="12.75" customHeight="1">
      <c r="B86" s="19"/>
      <c r="C86" s="20" t="s">
        <v>113</v>
      </c>
      <c r="D86" s="26" t="s">
        <v>27</v>
      </c>
      <c r="E86" s="73"/>
      <c r="F86" s="74">
        <v>55000</v>
      </c>
      <c r="G86" s="67">
        <f>F86*E86</f>
        <v>0</v>
      </c>
      <c r="H86" s="36" t="s">
        <v>114</v>
      </c>
    </row>
    <row r="87" spans="2:8" ht="12.75" customHeight="1">
      <c r="B87" s="19"/>
      <c r="C87" s="20" t="s">
        <v>115</v>
      </c>
      <c r="D87" s="26" t="s">
        <v>27</v>
      </c>
      <c r="E87" s="73"/>
      <c r="F87" s="74">
        <v>75000</v>
      </c>
      <c r="G87" s="67">
        <f>F87*E87</f>
        <v>0</v>
      </c>
      <c r="H87" s="36" t="s">
        <v>114</v>
      </c>
    </row>
    <row r="88" spans="2:8" ht="12.75" customHeight="1">
      <c r="B88" s="19"/>
      <c r="C88" s="20" t="s">
        <v>116</v>
      </c>
      <c r="D88" s="26" t="s">
        <v>27</v>
      </c>
      <c r="E88" s="73"/>
      <c r="F88" s="74">
        <v>29000</v>
      </c>
      <c r="G88" s="67">
        <f>F88*E88</f>
        <v>0</v>
      </c>
      <c r="H88" s="36" t="s">
        <v>114</v>
      </c>
    </row>
    <row r="89" spans="2:8" ht="12.75" customHeight="1">
      <c r="B89" s="19"/>
      <c r="C89" s="20" t="s">
        <v>117</v>
      </c>
      <c r="D89" s="26" t="s">
        <v>27</v>
      </c>
      <c r="E89" s="73"/>
      <c r="F89" s="74"/>
      <c r="G89" s="67">
        <f>F89*E89</f>
        <v>0</v>
      </c>
      <c r="H89" s="30"/>
    </row>
    <row r="90" spans="2:8" ht="12.75" customHeight="1">
      <c r="B90" s="19"/>
      <c r="C90" s="20" t="s">
        <v>118</v>
      </c>
      <c r="D90" s="26" t="s">
        <v>27</v>
      </c>
      <c r="E90" s="73"/>
      <c r="F90" s="74"/>
      <c r="G90" s="67">
        <f>F90*E90</f>
        <v>0</v>
      </c>
      <c r="H90" s="30"/>
    </row>
    <row r="91" spans="2:8" ht="12.75" customHeight="1">
      <c r="B91" s="19"/>
      <c r="C91" s="20"/>
      <c r="D91" s="66"/>
      <c r="E91" s="73"/>
      <c r="F91" s="74"/>
      <c r="G91" s="67"/>
      <c r="H91" s="30"/>
    </row>
    <row r="92" spans="2:8" ht="12.75" customHeight="1">
      <c r="B92" s="68" t="s">
        <v>119</v>
      </c>
      <c r="C92" s="13" t="s">
        <v>120</v>
      </c>
      <c r="D92" s="69"/>
      <c r="E92" s="70"/>
      <c r="F92" s="71"/>
      <c r="G92" s="72">
        <f>SUM(G93:G99)</f>
        <v>0</v>
      </c>
      <c r="H92" s="72"/>
    </row>
    <row r="93" spans="2:8" ht="12.75" customHeight="1">
      <c r="B93" s="75"/>
      <c r="C93" s="76" t="s">
        <v>121</v>
      </c>
      <c r="D93" s="77"/>
      <c r="E93" s="78"/>
      <c r="F93" s="40"/>
      <c r="G93" s="67">
        <f>F93*E93</f>
        <v>0</v>
      </c>
      <c r="H93" s="79"/>
    </row>
    <row r="94" spans="2:8" ht="12.75" customHeight="1">
      <c r="B94" s="75"/>
      <c r="C94" s="76" t="s">
        <v>122</v>
      </c>
      <c r="D94" s="77"/>
      <c r="E94" s="78"/>
      <c r="F94" s="40"/>
      <c r="G94" s="67">
        <f>F94*E94</f>
        <v>0</v>
      </c>
      <c r="H94" s="79"/>
    </row>
    <row r="95" spans="2:8" ht="12.75" customHeight="1">
      <c r="B95" s="75"/>
      <c r="C95" s="76" t="s">
        <v>123</v>
      </c>
      <c r="D95" s="77"/>
      <c r="E95" s="78"/>
      <c r="F95" s="40"/>
      <c r="G95" s="67">
        <f>F95*E95</f>
        <v>0</v>
      </c>
      <c r="H95" s="79"/>
    </row>
    <row r="96" spans="2:8" ht="12.75" customHeight="1">
      <c r="B96" s="37"/>
      <c r="C96" s="20" t="s">
        <v>124</v>
      </c>
      <c r="D96" s="80"/>
      <c r="E96" s="81"/>
      <c r="F96" s="74"/>
      <c r="G96" s="67">
        <f>F96*E96</f>
        <v>0</v>
      </c>
      <c r="H96" s="30"/>
    </row>
    <row r="97" spans="2:8" ht="12.75" customHeight="1">
      <c r="B97" s="37"/>
      <c r="C97" s="20" t="s">
        <v>125</v>
      </c>
      <c r="D97" s="66"/>
      <c r="E97" s="73"/>
      <c r="F97" s="74"/>
      <c r="G97" s="67">
        <f>F97*E97</f>
        <v>0</v>
      </c>
      <c r="H97" s="30"/>
    </row>
    <row r="98" spans="2:8" ht="12.75" customHeight="1">
      <c r="B98" s="37"/>
      <c r="C98" s="20" t="s">
        <v>126</v>
      </c>
      <c r="D98" s="66" t="s">
        <v>25</v>
      </c>
      <c r="E98" s="73"/>
      <c r="F98" s="74">
        <v>350000</v>
      </c>
      <c r="G98" s="67">
        <f>F98*E98</f>
        <v>0</v>
      </c>
      <c r="H98" s="36" t="s">
        <v>127</v>
      </c>
    </row>
    <row r="99" spans="2:8" ht="12.75" customHeight="1">
      <c r="B99" s="37"/>
      <c r="C99" s="20"/>
      <c r="D99" s="66"/>
      <c r="E99" s="73"/>
      <c r="F99" s="74"/>
      <c r="G99" s="67"/>
      <c r="H99" s="30"/>
    </row>
    <row r="100" spans="2:8" ht="12.75" customHeight="1">
      <c r="B100" s="68" t="s">
        <v>128</v>
      </c>
      <c r="C100" s="13" t="s">
        <v>129</v>
      </c>
      <c r="D100" s="69"/>
      <c r="E100" s="70"/>
      <c r="F100" s="72"/>
      <c r="G100" s="72">
        <f>SUM(G101:G104)</f>
        <v>0</v>
      </c>
      <c r="H100" s="72"/>
    </row>
    <row r="101" spans="2:8" ht="12.75" customHeight="1">
      <c r="B101" s="19"/>
      <c r="C101" s="20"/>
      <c r="D101" s="66"/>
      <c r="E101" s="73"/>
      <c r="F101" s="82"/>
      <c r="G101" s="67"/>
      <c r="H101" s="30"/>
    </row>
    <row r="102" spans="2:8" ht="12.75" customHeight="1">
      <c r="B102" s="19"/>
      <c r="C102" s="20"/>
      <c r="D102" s="66"/>
      <c r="E102" s="73"/>
      <c r="F102" s="82"/>
      <c r="G102" s="67"/>
      <c r="H102" s="30"/>
    </row>
    <row r="103" spans="2:8" ht="12.75" customHeight="1">
      <c r="B103" s="19"/>
      <c r="C103" s="20"/>
      <c r="D103" s="66"/>
      <c r="E103" s="73"/>
      <c r="F103" s="82"/>
      <c r="G103" s="67"/>
      <c r="H103" s="30"/>
    </row>
    <row r="104" spans="2:8" ht="12.75" customHeight="1">
      <c r="B104" s="68"/>
      <c r="C104" s="83"/>
      <c r="D104" s="84"/>
      <c r="E104" s="85"/>
      <c r="F104" s="86"/>
      <c r="G104" s="86"/>
      <c r="H104" s="87"/>
    </row>
    <row r="105" spans="2:8" ht="25.5" customHeight="1">
      <c r="B105" s="68"/>
      <c r="C105" s="13"/>
      <c r="D105" s="69"/>
      <c r="E105" s="88"/>
      <c r="F105" s="89" t="s">
        <v>23</v>
      </c>
      <c r="G105" s="90">
        <f>SUM(G100,G92,G85,G77,G50,G56,G42,G35,G27,G21,G15)</f>
        <v>0</v>
      </c>
      <c r="H105" s="91"/>
    </row>
    <row r="106" spans="2:8">
      <c r="B106" s="92"/>
      <c r="C106" s="93"/>
      <c r="D106" s="94"/>
      <c r="E106" s="95"/>
      <c r="F106" s="96"/>
      <c r="G106" s="96"/>
      <c r="H106" s="96"/>
    </row>
    <row r="107" spans="2:8">
      <c r="B107" s="92"/>
      <c r="C107" s="93"/>
      <c r="D107" s="94"/>
      <c r="E107" s="95"/>
      <c r="F107" s="96"/>
      <c r="G107" s="96"/>
      <c r="H107" s="96"/>
    </row>
    <row r="109" spans="2:8">
      <c r="C109" s="179" t="s">
        <v>130</v>
      </c>
      <c r="D109" s="179"/>
      <c r="E109" s="97"/>
      <c r="F109" s="98"/>
      <c r="G109" s="99">
        <f>G105</f>
        <v>0</v>
      </c>
    </row>
    <row r="110" spans="2:8">
      <c r="C110" s="179" t="s">
        <v>131</v>
      </c>
      <c r="D110" s="179"/>
      <c r="E110" s="100">
        <v>0</v>
      </c>
      <c r="F110" s="98"/>
      <c r="G110" s="101">
        <f>G109*E110</f>
        <v>0</v>
      </c>
    </row>
    <row r="111" spans="2:8">
      <c r="C111" s="179" t="s">
        <v>132</v>
      </c>
      <c r="D111" s="179"/>
      <c r="E111" s="100">
        <v>0</v>
      </c>
      <c r="F111" s="96"/>
      <c r="G111" s="101">
        <f>E111*G109</f>
        <v>0</v>
      </c>
    </row>
    <row r="112" spans="2:8">
      <c r="C112" s="179" t="s">
        <v>133</v>
      </c>
      <c r="D112" s="179"/>
      <c r="E112" s="97"/>
      <c r="F112" s="98"/>
      <c r="G112" s="101">
        <f>SUM(G111+G110+G109)</f>
        <v>0</v>
      </c>
    </row>
    <row r="113" spans="3:8">
      <c r="C113" s="179" t="s">
        <v>134</v>
      </c>
      <c r="D113" s="179"/>
      <c r="E113" s="97"/>
      <c r="F113" s="98"/>
      <c r="G113" s="101">
        <f>ROUNDDOWN(G112,-3)</f>
        <v>0</v>
      </c>
    </row>
    <row r="114" spans="3:8">
      <c r="C114" s="102"/>
      <c r="D114" s="102"/>
      <c r="E114" s="97"/>
      <c r="F114" s="98"/>
      <c r="G114" s="101"/>
    </row>
    <row r="115" spans="3:8">
      <c r="C115" s="103" t="s">
        <v>159</v>
      </c>
      <c r="D115" s="97"/>
      <c r="F115" s="98"/>
      <c r="G115" s="101"/>
    </row>
    <row r="116" spans="3:8">
      <c r="C116" s="179"/>
      <c r="D116" s="179"/>
      <c r="G116" s="101"/>
    </row>
    <row r="117" spans="3:8">
      <c r="C117" s="104" t="s">
        <v>136</v>
      </c>
    </row>
    <row r="118" spans="3:8">
      <c r="C118" s="105" t="s">
        <v>137</v>
      </c>
    </row>
    <row r="119" spans="3:8">
      <c r="C119" s="105" t="s">
        <v>138</v>
      </c>
    </row>
    <row r="120" spans="3:8">
      <c r="C120" s="105" t="s">
        <v>139</v>
      </c>
    </row>
    <row r="121" spans="3:8">
      <c r="C121" s="105" t="s">
        <v>140</v>
      </c>
    </row>
    <row r="122" spans="3:8">
      <c r="C122" s="106" t="s">
        <v>141</v>
      </c>
    </row>
    <row r="123" spans="3:8">
      <c r="C123" s="106" t="s">
        <v>142</v>
      </c>
    </row>
    <row r="124" spans="3:8">
      <c r="C124" s="106" t="s">
        <v>143</v>
      </c>
    </row>
    <row r="128" spans="3:8">
      <c r="C128" s="6" t="s">
        <v>144</v>
      </c>
      <c r="E128" s="107" t="s">
        <v>145</v>
      </c>
      <c r="G128" s="108"/>
      <c r="H128" s="6" t="s">
        <v>146</v>
      </c>
    </row>
    <row r="129" spans="3:8">
      <c r="C129" s="6"/>
      <c r="E129" s="107"/>
      <c r="G129" s="108"/>
      <c r="H129" s="6"/>
    </row>
    <row r="130" spans="3:8">
      <c r="C130" s="6"/>
      <c r="E130" s="107"/>
      <c r="G130" s="108"/>
      <c r="H130" s="6"/>
    </row>
    <row r="131" spans="3:8">
      <c r="C131" s="2"/>
      <c r="E131" s="107"/>
      <c r="G131" s="109"/>
      <c r="H131" s="6"/>
    </row>
    <row r="132" spans="3:8">
      <c r="C132" s="2"/>
      <c r="E132" s="107"/>
      <c r="G132" s="109"/>
      <c r="H132" s="6"/>
    </row>
    <row r="133" spans="3:8">
      <c r="C133" s="6"/>
      <c r="E133" s="107"/>
      <c r="G133" s="6"/>
      <c r="H133" s="6"/>
    </row>
    <row r="134" spans="3:8">
      <c r="C134" s="6" t="s">
        <v>147</v>
      </c>
      <c r="E134" s="107"/>
      <c r="G134" s="6"/>
      <c r="H134" s="6"/>
    </row>
  </sheetData>
  <mergeCells count="14">
    <mergeCell ref="C116:D116"/>
    <mergeCell ref="B1:H1"/>
    <mergeCell ref="G2:H2"/>
    <mergeCell ref="G3:H3"/>
    <mergeCell ref="B13:B14"/>
    <mergeCell ref="C13:C14"/>
    <mergeCell ref="D13:D14"/>
    <mergeCell ref="E13:E14"/>
    <mergeCell ref="H13:H14"/>
    <mergeCell ref="C109:D109"/>
    <mergeCell ref="C110:D110"/>
    <mergeCell ref="C111:D111"/>
    <mergeCell ref="C112:D112"/>
    <mergeCell ref="C113:D113"/>
  </mergeCells>
  <pageMargins left="0.25" right="0.25" top="0.75" bottom="0.75" header="0.3" footer="0.3"/>
  <pageSetup paperSize="9" fitToHeight="0" orientation="portrait" horizontalDpi="4294967293"/>
  <headerFooter>
    <oddFooter>&amp;C&amp;Z&amp;F-boq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0F536-8ED8-4581-BA2A-C40546D2B5DE}">
  <sheetPr>
    <pageSetUpPr fitToPage="1"/>
  </sheetPr>
  <dimension ref="B1:H131"/>
  <sheetViews>
    <sheetView tabSelected="1" topLeftCell="A73" zoomScale="70" zoomScaleNormal="70" zoomScalePageLayoutView="50" workbookViewId="0">
      <selection activeCell="K103" sqref="K103"/>
    </sheetView>
  </sheetViews>
  <sheetFormatPr defaultColWidth="9.140625" defaultRowHeight="12.75"/>
  <cols>
    <col min="1" max="1" width="1.85546875" style="1" customWidth="1"/>
    <col min="2" max="2" width="4.5703125" style="1" customWidth="1"/>
    <col min="3" max="3" width="47" style="1" customWidth="1"/>
    <col min="4" max="4" width="8.7109375" style="1" customWidth="1"/>
    <col min="5" max="5" width="8.7109375" style="7" customWidth="1"/>
    <col min="6" max="7" width="13.7109375" style="1" customWidth="1"/>
    <col min="8" max="8" width="27.28515625" style="1" customWidth="1"/>
    <col min="9" max="16384" width="9.140625" style="1"/>
  </cols>
  <sheetData>
    <row r="1" spans="2:8" ht="20.25">
      <c r="B1" s="172" t="s">
        <v>0</v>
      </c>
      <c r="C1" s="172"/>
      <c r="D1" s="172"/>
      <c r="E1" s="172"/>
      <c r="F1" s="172"/>
      <c r="G1" s="172"/>
      <c r="H1" s="172"/>
    </row>
    <row r="2" spans="2:8" ht="15.75" customHeight="1">
      <c r="B2" s="2"/>
      <c r="C2" s="2"/>
      <c r="D2" s="3"/>
      <c r="E2" s="4"/>
      <c r="F2" s="5"/>
      <c r="G2" s="173" t="s">
        <v>1</v>
      </c>
      <c r="H2" s="173"/>
    </row>
    <row r="3" spans="2:8" ht="15.75" customHeight="1">
      <c r="B3" s="2"/>
      <c r="C3" s="2"/>
      <c r="D3" s="3"/>
      <c r="E3" s="4"/>
      <c r="F3" s="5"/>
      <c r="G3" s="173"/>
      <c r="H3" s="173"/>
    </row>
    <row r="4" spans="2:8" ht="15.75" customHeight="1">
      <c r="B4" s="2"/>
      <c r="C4" s="2"/>
      <c r="D4" s="3"/>
      <c r="E4" s="4"/>
      <c r="F4" s="5"/>
      <c r="G4" s="6"/>
      <c r="H4" s="6"/>
    </row>
    <row r="5" spans="2:8">
      <c r="F5" s="8" t="s">
        <v>2</v>
      </c>
      <c r="H5" s="1" t="s">
        <v>3</v>
      </c>
    </row>
    <row r="6" spans="2:8">
      <c r="F6" s="8" t="s">
        <v>4</v>
      </c>
      <c r="H6" s="1" t="s">
        <v>3</v>
      </c>
    </row>
    <row r="7" spans="2:8">
      <c r="F7" s="8" t="s">
        <v>5</v>
      </c>
      <c r="H7" s="1" t="s">
        <v>6</v>
      </c>
    </row>
    <row r="8" spans="2:8">
      <c r="F8" s="8" t="s">
        <v>7</v>
      </c>
      <c r="H8" s="1" t="s">
        <v>3</v>
      </c>
    </row>
    <row r="9" spans="2:8">
      <c r="F9" s="8" t="s">
        <v>8</v>
      </c>
      <c r="H9" s="1" t="s">
        <v>9</v>
      </c>
    </row>
    <row r="10" spans="2:8">
      <c r="F10" s="8" t="s">
        <v>10</v>
      </c>
      <c r="H10" s="1" t="s">
        <v>11</v>
      </c>
    </row>
    <row r="11" spans="2:8">
      <c r="D11" s="9"/>
      <c r="H11" s="1" t="s">
        <v>12</v>
      </c>
    </row>
    <row r="13" spans="2:8" ht="24">
      <c r="B13" s="175" t="s">
        <v>13</v>
      </c>
      <c r="C13" s="176" t="s">
        <v>14</v>
      </c>
      <c r="D13" s="177" t="s">
        <v>15</v>
      </c>
      <c r="E13" s="178" t="s">
        <v>16</v>
      </c>
      <c r="F13" s="10" t="s">
        <v>17</v>
      </c>
      <c r="G13" s="10" t="s">
        <v>18</v>
      </c>
      <c r="H13" s="174" t="s">
        <v>19</v>
      </c>
    </row>
    <row r="14" spans="2:8">
      <c r="B14" s="175"/>
      <c r="C14" s="176"/>
      <c r="D14" s="177"/>
      <c r="E14" s="178"/>
      <c r="F14" s="11" t="s">
        <v>20</v>
      </c>
      <c r="G14" s="11" t="s">
        <v>20</v>
      </c>
      <c r="H14" s="174"/>
    </row>
    <row r="15" spans="2:8" ht="12.75" customHeight="1">
      <c r="B15" s="12" t="s">
        <v>21</v>
      </c>
      <c r="C15" s="13" t="s">
        <v>22</v>
      </c>
      <c r="D15" s="14"/>
      <c r="E15" s="15"/>
      <c r="F15" s="16" t="s">
        <v>23</v>
      </c>
      <c r="G15" s="17">
        <f>SUM(G16:G20)</f>
        <v>0</v>
      </c>
      <c r="H15" s="18"/>
    </row>
    <row r="16" spans="2:8" ht="12.75" customHeight="1">
      <c r="B16" s="19"/>
      <c r="C16" s="20" t="s">
        <v>24</v>
      </c>
      <c r="D16" s="21" t="s">
        <v>25</v>
      </c>
      <c r="E16" s="22"/>
      <c r="F16" s="23"/>
      <c r="G16" s="24">
        <f>F16*E16</f>
        <v>0</v>
      </c>
      <c r="H16" s="25"/>
    </row>
    <row r="17" spans="2:8" ht="12.75" customHeight="1">
      <c r="B17" s="19"/>
      <c r="C17" s="20" t="s">
        <v>26</v>
      </c>
      <c r="D17" s="26" t="s">
        <v>27</v>
      </c>
      <c r="E17" s="27"/>
      <c r="F17" s="28"/>
      <c r="G17" s="29">
        <f>F17*E17</f>
        <v>0</v>
      </c>
      <c r="H17" s="30"/>
    </row>
    <row r="18" spans="2:8" ht="12.75" customHeight="1">
      <c r="B18" s="19"/>
      <c r="C18" s="20" t="s">
        <v>28</v>
      </c>
      <c r="D18" s="45"/>
      <c r="E18" s="27"/>
      <c r="F18" s="28"/>
      <c r="G18" s="29"/>
      <c r="H18" s="30"/>
    </row>
    <row r="19" spans="2:8" ht="12.75" customHeight="1">
      <c r="B19" s="19"/>
      <c r="C19" s="20" t="s">
        <v>29</v>
      </c>
      <c r="D19" s="45"/>
      <c r="E19" s="27"/>
      <c r="F19" s="28"/>
      <c r="G19" s="29"/>
      <c r="H19" s="30"/>
    </row>
    <row r="20" spans="2:8" ht="12.75" customHeight="1">
      <c r="B20" s="19"/>
      <c r="C20" s="20"/>
      <c r="D20" s="31"/>
      <c r="E20" s="27"/>
      <c r="F20" s="28"/>
      <c r="G20" s="32"/>
      <c r="H20" s="30"/>
    </row>
    <row r="21" spans="2:8" ht="12.75" customHeight="1">
      <c r="B21" s="33" t="s">
        <v>30</v>
      </c>
      <c r="C21" s="13" t="s">
        <v>31</v>
      </c>
      <c r="D21" s="14"/>
      <c r="E21" s="15"/>
      <c r="F21" s="34"/>
      <c r="G21" s="35">
        <f>SUM(G22:G26)</f>
        <v>0</v>
      </c>
      <c r="H21" s="18"/>
    </row>
    <row r="22" spans="2:8" ht="12.75" customHeight="1">
      <c r="B22" s="19"/>
      <c r="C22" s="20" t="s">
        <v>32</v>
      </c>
      <c r="D22" s="31" t="s">
        <v>25</v>
      </c>
      <c r="E22" s="27"/>
      <c r="F22" s="28">
        <v>2250000</v>
      </c>
      <c r="G22" s="32">
        <f>F22*E22</f>
        <v>0</v>
      </c>
      <c r="H22" s="36"/>
    </row>
    <row r="23" spans="2:8" ht="12.75" customHeight="1">
      <c r="B23" s="19"/>
      <c r="C23" s="20" t="s">
        <v>33</v>
      </c>
      <c r="D23" s="31" t="s">
        <v>34</v>
      </c>
      <c r="E23" s="27"/>
      <c r="F23" s="28">
        <v>450000</v>
      </c>
      <c r="G23" s="32">
        <f>F23*E23</f>
        <v>0</v>
      </c>
      <c r="H23" s="36" t="s">
        <v>35</v>
      </c>
    </row>
    <row r="24" spans="2:8" ht="12.75" customHeight="1">
      <c r="B24" s="19"/>
      <c r="C24" s="20" t="s">
        <v>36</v>
      </c>
      <c r="D24" s="31"/>
      <c r="E24" s="27"/>
      <c r="F24" s="28"/>
      <c r="G24" s="32"/>
      <c r="H24" s="36"/>
    </row>
    <row r="25" spans="2:8" ht="12.75" customHeight="1">
      <c r="B25" s="19"/>
      <c r="C25" s="20" t="s">
        <v>37</v>
      </c>
      <c r="D25" s="31" t="s">
        <v>25</v>
      </c>
      <c r="E25" s="27"/>
      <c r="F25" s="28">
        <v>350000</v>
      </c>
      <c r="G25" s="32"/>
      <c r="H25" s="36"/>
    </row>
    <row r="26" spans="2:8" ht="12.75" customHeight="1">
      <c r="B26" s="19"/>
      <c r="C26" s="20"/>
      <c r="D26" s="31"/>
      <c r="E26" s="27"/>
      <c r="F26" s="28"/>
      <c r="G26" s="32"/>
      <c r="H26" s="36"/>
    </row>
    <row r="27" spans="2:8" ht="12.75" customHeight="1">
      <c r="B27" s="12" t="s">
        <v>38</v>
      </c>
      <c r="C27" s="13" t="s">
        <v>39</v>
      </c>
      <c r="D27" s="14"/>
      <c r="E27" s="15"/>
      <c r="F27" s="34" t="s">
        <v>23</v>
      </c>
      <c r="G27" s="35">
        <f>SUM(G28:G34)</f>
        <v>0</v>
      </c>
      <c r="H27" s="18"/>
    </row>
    <row r="28" spans="2:8" ht="12.75" customHeight="1">
      <c r="B28" s="37"/>
      <c r="C28" s="38" t="s">
        <v>40</v>
      </c>
      <c r="D28" s="26" t="s">
        <v>41</v>
      </c>
      <c r="E28" s="39"/>
      <c r="F28" s="40">
        <v>3880000</v>
      </c>
      <c r="G28" s="41">
        <f>F28*E28</f>
        <v>0</v>
      </c>
      <c r="H28" s="42" t="s">
        <v>42</v>
      </c>
    </row>
    <row r="29" spans="2:8" ht="12.75" customHeight="1">
      <c r="B29" s="37"/>
      <c r="C29" s="38" t="s">
        <v>43</v>
      </c>
      <c r="D29" s="26" t="s">
        <v>44</v>
      </c>
      <c r="E29" s="39"/>
      <c r="F29" s="40">
        <v>3880000</v>
      </c>
      <c r="G29" s="41">
        <f>F29*E29</f>
        <v>0</v>
      </c>
      <c r="H29" s="43" t="s">
        <v>45</v>
      </c>
    </row>
    <row r="30" spans="2:8" ht="12.75" customHeight="1">
      <c r="B30" s="19"/>
      <c r="C30" s="20" t="s">
        <v>46</v>
      </c>
      <c r="D30" s="26" t="s">
        <v>44</v>
      </c>
      <c r="E30" s="44"/>
      <c r="F30" s="40">
        <v>3880000</v>
      </c>
      <c r="G30" s="41">
        <f>F30*E30</f>
        <v>0</v>
      </c>
      <c r="H30" s="43" t="s">
        <v>45</v>
      </c>
    </row>
    <row r="31" spans="2:8" ht="12.75" customHeight="1">
      <c r="B31" s="19"/>
      <c r="C31" s="20" t="s">
        <v>47</v>
      </c>
      <c r="D31" s="26" t="s">
        <v>44</v>
      </c>
      <c r="E31" s="44"/>
      <c r="F31" s="40">
        <v>5180000</v>
      </c>
      <c r="G31" s="41">
        <f>F31*E31</f>
        <v>0</v>
      </c>
      <c r="H31" s="43" t="s">
        <v>48</v>
      </c>
    </row>
    <row r="32" spans="2:8" ht="12.75" customHeight="1">
      <c r="B32" s="19"/>
      <c r="C32" s="38" t="s">
        <v>49</v>
      </c>
      <c r="D32" s="45" t="s">
        <v>34</v>
      </c>
      <c r="E32" s="44"/>
      <c r="F32" s="40">
        <v>165000</v>
      </c>
      <c r="G32" s="41">
        <f t="shared" ref="G32:G33" si="0">F32*E32</f>
        <v>0</v>
      </c>
      <c r="H32" s="43"/>
    </row>
    <row r="33" spans="2:8" ht="12.75" customHeight="1">
      <c r="B33" s="19"/>
      <c r="C33" s="38" t="s">
        <v>50</v>
      </c>
      <c r="D33" s="26" t="s">
        <v>44</v>
      </c>
      <c r="E33" s="44"/>
      <c r="F33" s="40">
        <v>4700000</v>
      </c>
      <c r="G33" s="41">
        <f t="shared" si="0"/>
        <v>0</v>
      </c>
      <c r="H33" s="43" t="s">
        <v>51</v>
      </c>
    </row>
    <row r="34" spans="2:8" ht="12.75" customHeight="1">
      <c r="B34" s="19"/>
      <c r="C34" s="38"/>
      <c r="D34" s="46"/>
      <c r="E34" s="44"/>
      <c r="F34" s="40"/>
      <c r="G34" s="41"/>
      <c r="H34" s="43"/>
    </row>
    <row r="35" spans="2:8" ht="12.75" customHeight="1">
      <c r="B35" s="12" t="s">
        <v>52</v>
      </c>
      <c r="C35" s="13" t="s">
        <v>53</v>
      </c>
      <c r="D35" s="14"/>
      <c r="E35" s="15"/>
      <c r="F35" s="34" t="s">
        <v>23</v>
      </c>
      <c r="G35" s="35">
        <f>SUM(G36:G41)</f>
        <v>0</v>
      </c>
      <c r="H35" s="18"/>
    </row>
    <row r="36" spans="2:8" ht="12.75" customHeight="1">
      <c r="B36" s="19"/>
      <c r="C36" s="47" t="s">
        <v>54</v>
      </c>
      <c r="D36" s="26" t="s">
        <v>27</v>
      </c>
      <c r="E36" s="44"/>
      <c r="F36" s="48">
        <v>132400</v>
      </c>
      <c r="G36" s="24">
        <f>F36*E36</f>
        <v>0</v>
      </c>
      <c r="H36" s="25"/>
    </row>
    <row r="37" spans="2:8" ht="12.75" customHeight="1">
      <c r="B37" s="19"/>
      <c r="C37" s="20" t="s">
        <v>55</v>
      </c>
      <c r="D37" s="26" t="s">
        <v>27</v>
      </c>
      <c r="E37" s="44"/>
      <c r="F37" s="48">
        <v>112500</v>
      </c>
      <c r="G37" s="24">
        <f>F37*E37</f>
        <v>0</v>
      </c>
      <c r="H37" s="25"/>
    </row>
    <row r="38" spans="2:8" ht="12.75" customHeight="1">
      <c r="B38" s="19"/>
      <c r="C38" s="20" t="s">
        <v>56</v>
      </c>
      <c r="D38" s="26" t="s">
        <v>27</v>
      </c>
      <c r="E38" s="44"/>
      <c r="F38" s="48"/>
      <c r="G38" s="24">
        <f>F38*E38</f>
        <v>0</v>
      </c>
      <c r="H38" s="25"/>
    </row>
    <row r="39" spans="2:8" ht="12.75" customHeight="1">
      <c r="B39" s="19"/>
      <c r="C39" s="20" t="s">
        <v>57</v>
      </c>
      <c r="D39" s="26" t="s">
        <v>27</v>
      </c>
      <c r="E39" s="44"/>
      <c r="F39" s="48"/>
      <c r="G39" s="24">
        <f>F39*E39</f>
        <v>0</v>
      </c>
      <c r="H39" s="25"/>
    </row>
    <row r="40" spans="2:8" ht="12.75" customHeight="1">
      <c r="B40" s="19"/>
      <c r="C40" s="20" t="s">
        <v>58</v>
      </c>
      <c r="D40" s="49" t="s">
        <v>25</v>
      </c>
      <c r="E40" s="44"/>
      <c r="F40" s="48">
        <v>420000</v>
      </c>
      <c r="G40" s="24">
        <f>F40*E40</f>
        <v>0</v>
      </c>
      <c r="H40" s="25"/>
    </row>
    <row r="41" spans="2:8" ht="12.75" customHeight="1">
      <c r="B41" s="19"/>
      <c r="C41" s="20"/>
      <c r="D41" s="50"/>
      <c r="E41" s="44"/>
      <c r="F41" s="51"/>
      <c r="G41" s="52"/>
      <c r="H41" s="25"/>
    </row>
    <row r="42" spans="2:8" ht="12.75" customHeight="1">
      <c r="B42" s="12" t="s">
        <v>59</v>
      </c>
      <c r="C42" s="13" t="s">
        <v>160</v>
      </c>
      <c r="D42" s="14"/>
      <c r="E42" s="53"/>
      <c r="F42" s="54" t="s">
        <v>23</v>
      </c>
      <c r="G42" s="18">
        <f>SUM(G43:G47)</f>
        <v>0</v>
      </c>
      <c r="H42" s="18"/>
    </row>
    <row r="43" spans="2:8" ht="12.75" customHeight="1">
      <c r="B43" s="19"/>
      <c r="C43" s="20" t="s">
        <v>61</v>
      </c>
      <c r="D43" s="26" t="s">
        <v>27</v>
      </c>
      <c r="E43" s="27"/>
      <c r="F43" s="28">
        <v>65000</v>
      </c>
      <c r="G43" s="29">
        <f>F43*E43</f>
        <v>0</v>
      </c>
      <c r="H43" s="36"/>
    </row>
    <row r="44" spans="2:8" ht="12.75" customHeight="1">
      <c r="B44" s="19"/>
      <c r="C44" s="20" t="s">
        <v>62</v>
      </c>
      <c r="D44" s="26" t="s">
        <v>27</v>
      </c>
      <c r="E44" s="55"/>
      <c r="F44" s="56">
        <v>45000</v>
      </c>
      <c r="G44" s="29">
        <f>F44*E44</f>
        <v>0</v>
      </c>
      <c r="H44" s="36" t="s">
        <v>63</v>
      </c>
    </row>
    <row r="45" spans="2:8" ht="12.75" customHeight="1">
      <c r="B45" s="19"/>
      <c r="C45" s="20" t="s">
        <v>64</v>
      </c>
      <c r="D45" s="26" t="s">
        <v>27</v>
      </c>
      <c r="E45" s="55"/>
      <c r="F45" s="56">
        <v>1300000</v>
      </c>
      <c r="G45" s="29">
        <f>F45*E45</f>
        <v>0</v>
      </c>
      <c r="H45" s="36"/>
    </row>
    <row r="46" spans="2:8" ht="12.75" customHeight="1">
      <c r="B46" s="19"/>
      <c r="C46" s="20" t="s">
        <v>65</v>
      </c>
      <c r="D46" s="45" t="s">
        <v>34</v>
      </c>
      <c r="E46" s="55"/>
      <c r="F46" s="56">
        <v>1250000</v>
      </c>
      <c r="G46" s="29">
        <f>F46*E46</f>
        <v>0</v>
      </c>
      <c r="H46" s="36"/>
    </row>
    <row r="47" spans="2:8" ht="12.75" customHeight="1">
      <c r="B47" s="19"/>
      <c r="C47" s="20"/>
      <c r="D47" s="26"/>
      <c r="E47" s="55"/>
      <c r="F47" s="57"/>
      <c r="G47" s="32"/>
      <c r="H47" s="30"/>
    </row>
    <row r="48" spans="2:8" ht="12.75" customHeight="1">
      <c r="B48" s="12" t="s">
        <v>66</v>
      </c>
      <c r="C48" s="13" t="s">
        <v>67</v>
      </c>
      <c r="D48" s="14"/>
      <c r="E48" s="53"/>
      <c r="F48" s="54" t="s">
        <v>23</v>
      </c>
      <c r="G48" s="18">
        <f>SUM(G49:G52)</f>
        <v>0</v>
      </c>
      <c r="H48" s="18"/>
    </row>
    <row r="49" spans="2:8" ht="12.75" customHeight="1">
      <c r="B49" s="19"/>
      <c r="C49" s="20" t="s">
        <v>68</v>
      </c>
      <c r="D49" s="58" t="s">
        <v>96</v>
      </c>
      <c r="E49" s="27"/>
      <c r="F49" s="28">
        <v>65000</v>
      </c>
      <c r="G49" s="29">
        <f>F49*E49</f>
        <v>0</v>
      </c>
      <c r="H49" s="36" t="s">
        <v>69</v>
      </c>
    </row>
    <row r="50" spans="2:8" ht="12.75" customHeight="1">
      <c r="B50" s="19"/>
      <c r="C50" s="20" t="s">
        <v>70</v>
      </c>
      <c r="D50" s="58" t="s">
        <v>96</v>
      </c>
      <c r="E50" s="27"/>
      <c r="F50" s="48">
        <v>45000</v>
      </c>
      <c r="G50" s="59">
        <f>F50*E50</f>
        <v>0</v>
      </c>
      <c r="H50" s="36" t="s">
        <v>71</v>
      </c>
    </row>
    <row r="51" spans="2:8" ht="12.75" customHeight="1">
      <c r="B51" s="19"/>
      <c r="C51" s="20" t="s">
        <v>72</v>
      </c>
      <c r="D51" s="45" t="s">
        <v>96</v>
      </c>
      <c r="E51" s="55"/>
      <c r="F51" s="60">
        <v>1300000</v>
      </c>
      <c r="G51" s="59">
        <f>F51*E51</f>
        <v>0</v>
      </c>
      <c r="H51" s="36"/>
    </row>
    <row r="52" spans="2:8" ht="12.75" customHeight="1">
      <c r="B52" s="19"/>
      <c r="C52" s="20"/>
      <c r="D52" s="45"/>
      <c r="E52" s="55"/>
      <c r="F52" s="60"/>
      <c r="G52" s="59"/>
      <c r="H52" s="36"/>
    </row>
    <row r="53" spans="2:8" ht="12.75" customHeight="1">
      <c r="B53" s="12" t="s">
        <v>73</v>
      </c>
      <c r="C53" s="13" t="s">
        <v>74</v>
      </c>
      <c r="D53" s="14"/>
      <c r="E53" s="53"/>
      <c r="F53" s="54" t="s">
        <v>23</v>
      </c>
      <c r="G53" s="18">
        <f>SUM(G54:G73)</f>
        <v>0</v>
      </c>
      <c r="H53" s="18"/>
    </row>
    <row r="54" spans="2:8" ht="12.75" customHeight="1">
      <c r="B54" s="37"/>
      <c r="C54" s="38" t="s">
        <v>75</v>
      </c>
      <c r="D54" s="61" t="s">
        <v>76</v>
      </c>
      <c r="E54" s="62"/>
      <c r="F54" s="40">
        <v>175000</v>
      </c>
      <c r="G54" s="63">
        <f>F54*E54</f>
        <v>0</v>
      </c>
      <c r="H54" s="64" t="s">
        <v>77</v>
      </c>
    </row>
    <row r="55" spans="2:8" ht="12.75" customHeight="1">
      <c r="B55" s="19"/>
      <c r="C55" s="20" t="s">
        <v>78</v>
      </c>
      <c r="D55" s="26" t="s">
        <v>41</v>
      </c>
      <c r="E55" s="55"/>
      <c r="F55" s="60">
        <v>295000</v>
      </c>
      <c r="G55" s="63">
        <f>F55*E55</f>
        <v>0</v>
      </c>
      <c r="H55" s="36" t="s">
        <v>79</v>
      </c>
    </row>
    <row r="56" spans="2:8" ht="12.75" customHeight="1">
      <c r="B56" s="19"/>
      <c r="C56" s="20" t="s">
        <v>80</v>
      </c>
      <c r="D56" s="26" t="s">
        <v>41</v>
      </c>
      <c r="E56" s="55"/>
      <c r="F56" s="60">
        <v>320000</v>
      </c>
      <c r="G56" s="63">
        <f>F56*E56</f>
        <v>0</v>
      </c>
      <c r="H56" s="36" t="s">
        <v>79</v>
      </c>
    </row>
    <row r="57" spans="2:8" ht="12.75" customHeight="1">
      <c r="B57" s="19"/>
      <c r="C57" s="20" t="s">
        <v>81</v>
      </c>
      <c r="D57" s="26" t="s">
        <v>41</v>
      </c>
      <c r="E57" s="55"/>
      <c r="F57" s="60"/>
      <c r="G57" s="63">
        <f>F57*E57</f>
        <v>0</v>
      </c>
      <c r="H57" s="36"/>
    </row>
    <row r="58" spans="2:8" ht="12.75" customHeight="1">
      <c r="B58" s="19"/>
      <c r="C58" s="20" t="s">
        <v>82</v>
      </c>
      <c r="D58" s="26" t="s">
        <v>27</v>
      </c>
      <c r="E58" s="55"/>
      <c r="F58" s="60" t="s">
        <v>83</v>
      </c>
      <c r="G58" s="63"/>
      <c r="H58" s="36"/>
    </row>
    <row r="59" spans="2:8" ht="12.75" customHeight="1">
      <c r="B59" s="19"/>
      <c r="C59" s="20" t="s">
        <v>84</v>
      </c>
      <c r="D59" s="26" t="s">
        <v>41</v>
      </c>
      <c r="E59" s="27"/>
      <c r="F59" s="65">
        <v>650000</v>
      </c>
      <c r="G59" s="63">
        <f>F59*E59</f>
        <v>0</v>
      </c>
      <c r="H59" s="36" t="s">
        <v>85</v>
      </c>
    </row>
    <row r="60" spans="2:8" ht="12.75" customHeight="1">
      <c r="B60" s="19"/>
      <c r="C60" s="20" t="s">
        <v>86</v>
      </c>
      <c r="D60" s="26" t="s">
        <v>41</v>
      </c>
      <c r="E60" s="27"/>
      <c r="F60" s="48"/>
      <c r="G60" s="63">
        <f>F60*E60</f>
        <v>0</v>
      </c>
      <c r="H60" s="36"/>
    </row>
    <row r="61" spans="2:8" ht="12.75" customHeight="1">
      <c r="B61" s="19"/>
      <c r="C61" s="20" t="s">
        <v>87</v>
      </c>
      <c r="D61" s="45" t="s">
        <v>34</v>
      </c>
      <c r="E61" s="27"/>
      <c r="F61" s="48">
        <v>24000</v>
      </c>
      <c r="G61" s="63">
        <f>F61*E61</f>
        <v>0</v>
      </c>
      <c r="H61" s="36" t="s">
        <v>35</v>
      </c>
    </row>
    <row r="62" spans="2:8" ht="12.75" customHeight="1">
      <c r="B62" s="19"/>
      <c r="C62" s="20" t="s">
        <v>88</v>
      </c>
      <c r="D62" s="45" t="s">
        <v>34</v>
      </c>
      <c r="E62" s="27"/>
      <c r="F62" s="48">
        <v>32000</v>
      </c>
      <c r="G62" s="63">
        <f>F62*E62</f>
        <v>0</v>
      </c>
      <c r="H62" s="36" t="s">
        <v>35</v>
      </c>
    </row>
    <row r="63" spans="2:8" ht="12.75" customHeight="1">
      <c r="B63" s="19"/>
      <c r="C63" s="20" t="s">
        <v>89</v>
      </c>
      <c r="D63" s="45" t="s">
        <v>34</v>
      </c>
      <c r="E63" s="27"/>
      <c r="F63" s="48">
        <v>28000</v>
      </c>
      <c r="G63" s="63">
        <f>F63*E63</f>
        <v>0</v>
      </c>
      <c r="H63" s="36" t="s">
        <v>35</v>
      </c>
    </row>
    <row r="64" spans="2:8" ht="12.75" customHeight="1">
      <c r="B64" s="19"/>
      <c r="C64" s="20" t="s">
        <v>90</v>
      </c>
      <c r="D64" s="45" t="s">
        <v>34</v>
      </c>
      <c r="E64" s="27"/>
      <c r="F64" s="48">
        <v>16000</v>
      </c>
      <c r="G64" s="63">
        <f>F64*E64</f>
        <v>0</v>
      </c>
      <c r="H64" s="36" t="s">
        <v>91</v>
      </c>
    </row>
    <row r="65" spans="2:8" ht="12.75" customHeight="1">
      <c r="B65" s="19"/>
      <c r="C65" s="20" t="s">
        <v>92</v>
      </c>
      <c r="D65" s="45"/>
      <c r="E65" s="27"/>
      <c r="F65" s="48"/>
      <c r="G65" s="63">
        <f>F65*E65</f>
        <v>0</v>
      </c>
      <c r="H65" s="36"/>
    </row>
    <row r="66" spans="2:8" ht="12.75" customHeight="1">
      <c r="B66" s="19"/>
      <c r="C66" s="20" t="s">
        <v>93</v>
      </c>
      <c r="D66" s="26" t="s">
        <v>94</v>
      </c>
      <c r="E66" s="27"/>
      <c r="F66" s="48">
        <v>155000</v>
      </c>
      <c r="G66" s="63">
        <f>F66*E66</f>
        <v>0</v>
      </c>
      <c r="H66" s="36"/>
    </row>
    <row r="67" spans="2:8" ht="12.75" customHeight="1">
      <c r="B67" s="19"/>
      <c r="C67" s="20" t="s">
        <v>95</v>
      </c>
      <c r="D67" s="26" t="s">
        <v>96</v>
      </c>
      <c r="E67" s="27"/>
      <c r="F67" s="48"/>
      <c r="G67" s="63">
        <f>F67*E67</f>
        <v>0</v>
      </c>
      <c r="H67" s="36"/>
    </row>
    <row r="68" spans="2:8" ht="12.75" customHeight="1">
      <c r="B68" s="19"/>
      <c r="C68" s="20" t="s">
        <v>97</v>
      </c>
      <c r="D68" s="26" t="s">
        <v>94</v>
      </c>
      <c r="E68" s="27"/>
      <c r="F68" s="48"/>
      <c r="G68" s="63">
        <f>F68*E68</f>
        <v>0</v>
      </c>
      <c r="H68" s="36"/>
    </row>
    <row r="69" spans="2:8" ht="12.75" customHeight="1">
      <c r="B69" s="19"/>
      <c r="C69" s="20" t="s">
        <v>98</v>
      </c>
      <c r="D69" s="26" t="s">
        <v>94</v>
      </c>
      <c r="E69" s="27"/>
      <c r="F69" s="48"/>
      <c r="G69" s="63">
        <f>F69*E69</f>
        <v>0</v>
      </c>
      <c r="H69" s="36"/>
    </row>
    <row r="70" spans="2:8" ht="12.75" customHeight="1">
      <c r="B70" s="19"/>
      <c r="C70" s="20" t="s">
        <v>99</v>
      </c>
      <c r="D70" s="26" t="s">
        <v>94</v>
      </c>
      <c r="E70" s="27"/>
      <c r="F70" s="48"/>
      <c r="G70" s="63">
        <f>F70*E70</f>
        <v>0</v>
      </c>
      <c r="H70" s="36"/>
    </row>
    <row r="71" spans="2:8" ht="12.75" customHeight="1">
      <c r="B71" s="19"/>
      <c r="C71" s="20" t="s">
        <v>100</v>
      </c>
      <c r="D71" s="26" t="s">
        <v>94</v>
      </c>
      <c r="E71" s="27"/>
      <c r="F71" s="48"/>
      <c r="G71" s="63">
        <f>F71*E71</f>
        <v>0</v>
      </c>
      <c r="H71" s="36"/>
    </row>
    <row r="72" spans="2:8" ht="12.75" customHeight="1">
      <c r="B72" s="19"/>
      <c r="C72" s="20" t="s">
        <v>101</v>
      </c>
      <c r="D72" s="26" t="s">
        <v>94</v>
      </c>
      <c r="E72" s="27"/>
      <c r="F72" s="48"/>
      <c r="G72" s="63">
        <f>F72*E72</f>
        <v>0</v>
      </c>
      <c r="H72" s="36"/>
    </row>
    <row r="73" spans="2:8" ht="12.75" customHeight="1">
      <c r="B73" s="19"/>
      <c r="C73" s="20"/>
      <c r="D73" s="26"/>
      <c r="E73" s="27"/>
      <c r="F73" s="48"/>
      <c r="G73" s="32"/>
      <c r="H73" s="30"/>
    </row>
    <row r="74" spans="2:8" ht="12.75" customHeight="1">
      <c r="B74" s="12" t="s">
        <v>102</v>
      </c>
      <c r="C74" s="13" t="s">
        <v>103</v>
      </c>
      <c r="D74" s="14"/>
      <c r="E74" s="53"/>
      <c r="F74" s="54" t="s">
        <v>23</v>
      </c>
      <c r="G74" s="18">
        <f>SUM(G75:G81)</f>
        <v>0</v>
      </c>
      <c r="H74" s="18"/>
    </row>
    <row r="75" spans="2:8" ht="12.75" customHeight="1">
      <c r="B75" s="19"/>
      <c r="C75" s="20" t="s">
        <v>104</v>
      </c>
      <c r="D75" s="26" t="s">
        <v>27</v>
      </c>
      <c r="E75" s="27"/>
      <c r="F75" s="48">
        <v>120000</v>
      </c>
      <c r="G75" s="32">
        <f>F75*E75</f>
        <v>0</v>
      </c>
      <c r="H75" s="36" t="s">
        <v>105</v>
      </c>
    </row>
    <row r="76" spans="2:8" ht="12.75" customHeight="1">
      <c r="B76" s="19"/>
      <c r="C76" s="20" t="s">
        <v>106</v>
      </c>
      <c r="D76" s="26" t="s">
        <v>27</v>
      </c>
      <c r="E76" s="27"/>
      <c r="F76" s="48">
        <v>120000</v>
      </c>
      <c r="G76" s="32">
        <f>F76*E76</f>
        <v>0</v>
      </c>
      <c r="H76" s="36" t="s">
        <v>105</v>
      </c>
    </row>
    <row r="77" spans="2:8" ht="12.75" customHeight="1">
      <c r="B77" s="19"/>
      <c r="C77" s="20" t="s">
        <v>107</v>
      </c>
      <c r="D77" s="26" t="s">
        <v>27</v>
      </c>
      <c r="E77" s="27"/>
      <c r="F77" s="48">
        <v>135000</v>
      </c>
      <c r="G77" s="32">
        <f>F77*E77</f>
        <v>0</v>
      </c>
      <c r="H77" s="36" t="s">
        <v>105</v>
      </c>
    </row>
    <row r="78" spans="2:8" ht="12.75" customHeight="1">
      <c r="B78" s="19"/>
      <c r="C78" s="20" t="s">
        <v>108</v>
      </c>
      <c r="D78" s="26" t="s">
        <v>27</v>
      </c>
      <c r="E78" s="27"/>
      <c r="F78" s="48">
        <v>120000</v>
      </c>
      <c r="G78" s="32">
        <f>F78*E78</f>
        <v>0</v>
      </c>
      <c r="H78" s="36" t="s">
        <v>105</v>
      </c>
    </row>
    <row r="79" spans="2:8" ht="12.75" customHeight="1">
      <c r="B79" s="19"/>
      <c r="C79" s="20" t="s">
        <v>109</v>
      </c>
      <c r="D79" s="26" t="s">
        <v>27</v>
      </c>
      <c r="E79" s="27"/>
      <c r="F79" s="48">
        <v>125000</v>
      </c>
      <c r="G79" s="32">
        <f>F79*E79</f>
        <v>0</v>
      </c>
      <c r="H79" s="36" t="s">
        <v>105</v>
      </c>
    </row>
    <row r="80" spans="2:8" ht="12.75" customHeight="1">
      <c r="B80" s="19"/>
      <c r="C80" s="20" t="s">
        <v>110</v>
      </c>
      <c r="D80" s="26" t="s">
        <v>27</v>
      </c>
      <c r="E80" s="39"/>
      <c r="F80" s="48">
        <v>135000</v>
      </c>
      <c r="G80" s="32">
        <f>F80*E80</f>
        <v>0</v>
      </c>
      <c r="H80" s="36" t="s">
        <v>105</v>
      </c>
    </row>
    <row r="81" spans="2:8" ht="12.75" customHeight="1">
      <c r="B81" s="19"/>
      <c r="C81" s="20"/>
      <c r="D81" s="66"/>
      <c r="E81" s="62"/>
      <c r="F81" s="40"/>
      <c r="G81" s="67"/>
      <c r="H81" s="30"/>
    </row>
    <row r="82" spans="2:8" ht="12.75" customHeight="1">
      <c r="B82" s="68" t="s">
        <v>111</v>
      </c>
      <c r="C82" s="13" t="s">
        <v>112</v>
      </c>
      <c r="D82" s="69"/>
      <c r="E82" s="70"/>
      <c r="F82" s="71"/>
      <c r="G82" s="72">
        <f>SUM(G83:G88)</f>
        <v>0</v>
      </c>
      <c r="H82" s="72"/>
    </row>
    <row r="83" spans="2:8" ht="12.75" customHeight="1">
      <c r="B83" s="19"/>
      <c r="C83" s="20" t="s">
        <v>113</v>
      </c>
      <c r="D83" s="26" t="s">
        <v>27</v>
      </c>
      <c r="E83" s="73"/>
      <c r="F83" s="74">
        <v>55000</v>
      </c>
      <c r="G83" s="67">
        <f>F83*E83</f>
        <v>0</v>
      </c>
      <c r="H83" s="36" t="s">
        <v>114</v>
      </c>
    </row>
    <row r="84" spans="2:8" ht="12.75" customHeight="1">
      <c r="B84" s="19"/>
      <c r="C84" s="20" t="s">
        <v>115</v>
      </c>
      <c r="D84" s="26" t="s">
        <v>27</v>
      </c>
      <c r="E84" s="73"/>
      <c r="F84" s="74">
        <v>75000</v>
      </c>
      <c r="G84" s="67">
        <f>F84*E84</f>
        <v>0</v>
      </c>
      <c r="H84" s="36" t="s">
        <v>114</v>
      </c>
    </row>
    <row r="85" spans="2:8" ht="12.75" customHeight="1">
      <c r="B85" s="19"/>
      <c r="C85" s="20" t="s">
        <v>116</v>
      </c>
      <c r="D85" s="26" t="s">
        <v>27</v>
      </c>
      <c r="E85" s="73"/>
      <c r="F85" s="74">
        <v>29000</v>
      </c>
      <c r="G85" s="67">
        <f>F85*E85</f>
        <v>0</v>
      </c>
      <c r="H85" s="36" t="s">
        <v>114</v>
      </c>
    </row>
    <row r="86" spans="2:8" ht="12.75" customHeight="1">
      <c r="B86" s="19"/>
      <c r="C86" s="20" t="s">
        <v>117</v>
      </c>
      <c r="D86" s="26" t="s">
        <v>27</v>
      </c>
      <c r="E86" s="73"/>
      <c r="F86" s="74"/>
      <c r="G86" s="67">
        <f>F86*E86</f>
        <v>0</v>
      </c>
      <c r="H86" s="30"/>
    </row>
    <row r="87" spans="2:8" ht="12.75" customHeight="1">
      <c r="B87" s="19"/>
      <c r="C87" s="20" t="s">
        <v>118</v>
      </c>
      <c r="D87" s="26" t="s">
        <v>27</v>
      </c>
      <c r="E87" s="73"/>
      <c r="F87" s="74"/>
      <c r="G87" s="67">
        <f>F87*E87</f>
        <v>0</v>
      </c>
      <c r="H87" s="30"/>
    </row>
    <row r="88" spans="2:8" ht="12.75" customHeight="1">
      <c r="B88" s="19"/>
      <c r="C88" s="20"/>
      <c r="D88" s="66"/>
      <c r="E88" s="73"/>
      <c r="F88" s="74"/>
      <c r="G88" s="67"/>
      <c r="H88" s="30"/>
    </row>
    <row r="89" spans="2:8" ht="12.75" customHeight="1">
      <c r="B89" s="68" t="s">
        <v>119</v>
      </c>
      <c r="C89" s="13" t="s">
        <v>120</v>
      </c>
      <c r="D89" s="69"/>
      <c r="E89" s="70"/>
      <c r="F89" s="71"/>
      <c r="G89" s="72">
        <f>SUM(G90:G96)</f>
        <v>0</v>
      </c>
      <c r="H89" s="72"/>
    </row>
    <row r="90" spans="2:8" ht="12.75" customHeight="1">
      <c r="B90" s="75"/>
      <c r="C90" s="76" t="s">
        <v>121</v>
      </c>
      <c r="D90" s="77"/>
      <c r="E90" s="78"/>
      <c r="F90" s="40"/>
      <c r="G90" s="67">
        <f>F90*E90</f>
        <v>0</v>
      </c>
      <c r="H90" s="79"/>
    </row>
    <row r="91" spans="2:8" ht="12.75" customHeight="1">
      <c r="B91" s="75"/>
      <c r="C91" s="76" t="s">
        <v>122</v>
      </c>
      <c r="D91" s="77"/>
      <c r="E91" s="78"/>
      <c r="F91" s="40"/>
      <c r="G91" s="67">
        <f>F91*E91</f>
        <v>0</v>
      </c>
      <c r="H91" s="79"/>
    </row>
    <row r="92" spans="2:8" ht="12.75" customHeight="1">
      <c r="B92" s="75"/>
      <c r="C92" s="76" t="s">
        <v>123</v>
      </c>
      <c r="D92" s="77"/>
      <c r="E92" s="78"/>
      <c r="F92" s="40"/>
      <c r="G92" s="67">
        <f>F92*E92</f>
        <v>0</v>
      </c>
      <c r="H92" s="79"/>
    </row>
    <row r="93" spans="2:8" ht="12.75" customHeight="1">
      <c r="B93" s="37"/>
      <c r="C93" s="20" t="s">
        <v>124</v>
      </c>
      <c r="D93" s="80"/>
      <c r="E93" s="81"/>
      <c r="F93" s="74"/>
      <c r="G93" s="67">
        <f>F93*E93</f>
        <v>0</v>
      </c>
      <c r="H93" s="30"/>
    </row>
    <row r="94" spans="2:8" ht="12.75" customHeight="1">
      <c r="B94" s="37"/>
      <c r="C94" s="20" t="s">
        <v>125</v>
      </c>
      <c r="D94" s="66"/>
      <c r="E94" s="73"/>
      <c r="F94" s="74"/>
      <c r="G94" s="67">
        <f>F94*E94</f>
        <v>0</v>
      </c>
      <c r="H94" s="30"/>
    </row>
    <row r="95" spans="2:8" ht="12.75" customHeight="1">
      <c r="B95" s="37"/>
      <c r="C95" s="20" t="s">
        <v>126</v>
      </c>
      <c r="D95" s="66" t="s">
        <v>25</v>
      </c>
      <c r="E95" s="73"/>
      <c r="F95" s="74">
        <v>350000</v>
      </c>
      <c r="G95" s="67">
        <f>F95*E95</f>
        <v>0</v>
      </c>
      <c r="H95" s="36" t="s">
        <v>127</v>
      </c>
    </row>
    <row r="96" spans="2:8" ht="12.75" customHeight="1">
      <c r="B96" s="37"/>
      <c r="C96" s="20"/>
      <c r="D96" s="66"/>
      <c r="E96" s="73"/>
      <c r="F96" s="74"/>
      <c r="G96" s="67"/>
      <c r="H96" s="30"/>
    </row>
    <row r="97" spans="2:8" ht="12.75" customHeight="1">
      <c r="B97" s="68" t="s">
        <v>128</v>
      </c>
      <c r="C97" s="13" t="s">
        <v>129</v>
      </c>
      <c r="D97" s="69"/>
      <c r="E97" s="70"/>
      <c r="F97" s="72"/>
      <c r="G97" s="72">
        <f>SUM(G98:G101)</f>
        <v>0</v>
      </c>
      <c r="H97" s="72"/>
    </row>
    <row r="98" spans="2:8" ht="12.75" customHeight="1">
      <c r="B98" s="19"/>
      <c r="C98" s="20"/>
      <c r="D98" s="66"/>
      <c r="E98" s="73"/>
      <c r="F98" s="82"/>
      <c r="G98" s="67"/>
      <c r="H98" s="30"/>
    </row>
    <row r="99" spans="2:8" ht="12.75" customHeight="1">
      <c r="B99" s="19"/>
      <c r="C99" s="20"/>
      <c r="D99" s="66"/>
      <c r="E99" s="73"/>
      <c r="F99" s="82"/>
      <c r="G99" s="67"/>
      <c r="H99" s="30"/>
    </row>
    <row r="100" spans="2:8" ht="12.75" customHeight="1">
      <c r="B100" s="19"/>
      <c r="C100" s="20"/>
      <c r="D100" s="66"/>
      <c r="E100" s="73"/>
      <c r="F100" s="82"/>
      <c r="G100" s="67"/>
      <c r="H100" s="30"/>
    </row>
    <row r="101" spans="2:8" ht="12.75" customHeight="1">
      <c r="B101" s="68"/>
      <c r="C101" s="83"/>
      <c r="D101" s="84"/>
      <c r="E101" s="85"/>
      <c r="F101" s="86"/>
      <c r="G101" s="86"/>
      <c r="H101" s="87"/>
    </row>
    <row r="102" spans="2:8" ht="25.5" customHeight="1">
      <c r="B102" s="68"/>
      <c r="C102" s="13"/>
      <c r="D102" s="69"/>
      <c r="E102" s="88"/>
      <c r="F102" s="89" t="s">
        <v>23</v>
      </c>
      <c r="G102" s="90">
        <f>SUM(G97,G89,G82,G74,G48,G53,G42,G35,G27,G21,G15)</f>
        <v>0</v>
      </c>
      <c r="H102" s="91"/>
    </row>
    <row r="103" spans="2:8">
      <c r="B103" s="92"/>
      <c r="C103" s="93"/>
      <c r="D103" s="94"/>
      <c r="E103" s="95"/>
      <c r="F103" s="96"/>
      <c r="G103" s="96"/>
      <c r="H103" s="96"/>
    </row>
    <row r="104" spans="2:8">
      <c r="B104" s="92"/>
      <c r="C104" s="93"/>
      <c r="D104" s="94"/>
      <c r="E104" s="95"/>
      <c r="F104" s="96"/>
      <c r="G104" s="96"/>
      <c r="H104" s="96"/>
    </row>
    <row r="106" spans="2:8">
      <c r="C106" s="179" t="s">
        <v>130</v>
      </c>
      <c r="D106" s="179"/>
      <c r="E106" s="97"/>
      <c r="F106" s="98"/>
      <c r="G106" s="99">
        <f>G102</f>
        <v>0</v>
      </c>
    </row>
    <row r="107" spans="2:8">
      <c r="C107" s="179" t="s">
        <v>131</v>
      </c>
      <c r="D107" s="179"/>
      <c r="E107" s="100">
        <v>0</v>
      </c>
      <c r="F107" s="98"/>
      <c r="G107" s="101">
        <f>G106*E107</f>
        <v>0</v>
      </c>
    </row>
    <row r="108" spans="2:8">
      <c r="C108" s="179" t="s">
        <v>132</v>
      </c>
      <c r="D108" s="179"/>
      <c r="E108" s="100">
        <v>0</v>
      </c>
      <c r="F108" s="96"/>
      <c r="G108" s="101">
        <f>E108*G106</f>
        <v>0</v>
      </c>
    </row>
    <row r="109" spans="2:8">
      <c r="C109" s="179" t="s">
        <v>133</v>
      </c>
      <c r="D109" s="179"/>
      <c r="E109" s="97"/>
      <c r="F109" s="98"/>
      <c r="G109" s="101">
        <f>SUM(G108+G107+G106)</f>
        <v>0</v>
      </c>
    </row>
    <row r="110" spans="2:8">
      <c r="C110" s="179" t="s">
        <v>134</v>
      </c>
      <c r="D110" s="179"/>
      <c r="E110" s="97"/>
      <c r="F110" s="98"/>
      <c r="G110" s="101">
        <f>ROUNDDOWN(G109,-3)</f>
        <v>0</v>
      </c>
    </row>
    <row r="111" spans="2:8">
      <c r="C111" s="102"/>
      <c r="D111" s="102"/>
      <c r="E111" s="97"/>
      <c r="F111" s="98"/>
      <c r="G111" s="101"/>
    </row>
    <row r="112" spans="2:8">
      <c r="C112" s="103" t="s">
        <v>161</v>
      </c>
      <c r="D112" s="97"/>
      <c r="F112" s="98"/>
      <c r="G112" s="101"/>
    </row>
    <row r="113" spans="3:8">
      <c r="C113" s="179"/>
      <c r="D113" s="179"/>
      <c r="G113" s="101"/>
    </row>
    <row r="114" spans="3:8">
      <c r="C114" s="104" t="s">
        <v>136</v>
      </c>
    </row>
    <row r="115" spans="3:8">
      <c r="C115" s="105" t="s">
        <v>137</v>
      </c>
    </row>
    <row r="116" spans="3:8">
      <c r="C116" s="105" t="s">
        <v>138</v>
      </c>
    </row>
    <row r="117" spans="3:8">
      <c r="C117" s="105" t="s">
        <v>139</v>
      </c>
    </row>
    <row r="118" spans="3:8">
      <c r="C118" s="105" t="s">
        <v>140</v>
      </c>
    </row>
    <row r="119" spans="3:8">
      <c r="C119" s="106" t="s">
        <v>141</v>
      </c>
    </row>
    <row r="120" spans="3:8">
      <c r="C120" s="106" t="s">
        <v>142</v>
      </c>
    </row>
    <row r="121" spans="3:8">
      <c r="C121" s="106" t="s">
        <v>143</v>
      </c>
    </row>
    <row r="125" spans="3:8">
      <c r="C125" s="6" t="s">
        <v>144</v>
      </c>
      <c r="E125" s="107" t="s">
        <v>145</v>
      </c>
      <c r="G125" s="108"/>
      <c r="H125" s="6" t="s">
        <v>146</v>
      </c>
    </row>
    <row r="126" spans="3:8">
      <c r="C126" s="6"/>
      <c r="E126" s="107"/>
      <c r="G126" s="108"/>
      <c r="H126" s="6"/>
    </row>
    <row r="127" spans="3:8">
      <c r="C127" s="6"/>
      <c r="E127" s="107"/>
      <c r="G127" s="108"/>
      <c r="H127" s="6"/>
    </row>
    <row r="128" spans="3:8">
      <c r="C128" s="2"/>
      <c r="E128" s="107"/>
      <c r="G128" s="109"/>
      <c r="H128" s="6"/>
    </row>
    <row r="129" spans="3:8">
      <c r="C129" s="2"/>
      <c r="E129" s="107"/>
      <c r="G129" s="109"/>
      <c r="H129" s="6"/>
    </row>
    <row r="130" spans="3:8">
      <c r="C130" s="6"/>
      <c r="E130" s="107"/>
      <c r="G130" s="6"/>
      <c r="H130" s="6"/>
    </row>
    <row r="131" spans="3:8">
      <c r="C131" s="6" t="s">
        <v>147</v>
      </c>
      <c r="E131" s="107"/>
      <c r="G131" s="6"/>
      <c r="H131" s="6"/>
    </row>
  </sheetData>
  <mergeCells count="14">
    <mergeCell ref="C113:D113"/>
    <mergeCell ref="B1:H1"/>
    <mergeCell ref="G2:H2"/>
    <mergeCell ref="G3:H3"/>
    <mergeCell ref="B13:B14"/>
    <mergeCell ref="C13:C14"/>
    <mergeCell ref="D13:D14"/>
    <mergeCell ref="E13:E14"/>
    <mergeCell ref="H13:H14"/>
    <mergeCell ref="C106:D106"/>
    <mergeCell ref="C107:D107"/>
    <mergeCell ref="C108:D108"/>
    <mergeCell ref="C109:D109"/>
    <mergeCell ref="C110:D110"/>
  </mergeCells>
  <pageMargins left="0.25" right="0.25" top="0.75" bottom="0.75" header="0.3" footer="0.3"/>
  <pageSetup paperSize="9" fitToHeight="0" orientation="portrait" horizontalDpi="4294967293"/>
  <headerFooter>
    <oddFooter>&amp;C&amp;Z&amp;F-boq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AEADB5-2AA6-4086-9566-64E3387DBC44}">
  <dimension ref="B1:H92"/>
  <sheetViews>
    <sheetView topLeftCell="B1" workbookViewId="0">
      <selection activeCell="B1" sqref="A1:XFD1048576"/>
    </sheetView>
  </sheetViews>
  <sheetFormatPr defaultColWidth="9.140625" defaultRowHeight="12.75"/>
  <cols>
    <col min="1" max="1" width="1.85546875" style="1" customWidth="1"/>
    <col min="2" max="2" width="4.5703125" style="1" customWidth="1"/>
    <col min="3" max="3" width="55.7109375" style="1" customWidth="1"/>
    <col min="4" max="4" width="8.7109375" style="1" customWidth="1"/>
    <col min="5" max="5" width="8.7109375" style="7" customWidth="1"/>
    <col min="6" max="7" width="13.7109375" style="1" customWidth="1"/>
    <col min="8" max="8" width="26.28515625" style="1" customWidth="1"/>
    <col min="9" max="16384" width="9.140625" style="1"/>
  </cols>
  <sheetData>
    <row r="1" spans="2:8" ht="20.25">
      <c r="B1" s="172" t="s">
        <v>162</v>
      </c>
      <c r="C1" s="172"/>
      <c r="D1" s="172"/>
      <c r="E1" s="172"/>
      <c r="F1" s="172"/>
      <c r="G1" s="172"/>
      <c r="H1" s="172"/>
    </row>
    <row r="2" spans="2:8" ht="15.75" customHeight="1">
      <c r="B2" s="2"/>
      <c r="C2" s="2"/>
      <c r="D2" s="3"/>
      <c r="E2" s="4"/>
      <c r="F2" s="5"/>
      <c r="G2" s="173" t="str">
        <f>'RAB-Parung-Panjang (L-1)'!G2</f>
        <v>Jakarta 18 Juni 2024</v>
      </c>
      <c r="H2" s="173"/>
    </row>
    <row r="3" spans="2:8" ht="15.75" customHeight="1">
      <c r="B3" s="2"/>
      <c r="C3" s="2"/>
      <c r="D3" s="3"/>
      <c r="E3" s="4"/>
      <c r="F3" s="5"/>
      <c r="G3" s="173"/>
      <c r="H3" s="173"/>
    </row>
    <row r="4" spans="2:8" ht="15.75" customHeight="1">
      <c r="B4" s="2"/>
      <c r="C4" s="2"/>
      <c r="D4" s="3"/>
      <c r="E4" s="4"/>
      <c r="F4" s="5"/>
      <c r="G4" s="6"/>
      <c r="H4" s="6"/>
    </row>
    <row r="5" spans="2:8">
      <c r="E5" s="8" t="s">
        <v>2</v>
      </c>
      <c r="F5" s="8"/>
      <c r="H5" s="1" t="s">
        <v>3</v>
      </c>
    </row>
    <row r="6" spans="2:8">
      <c r="E6" s="8" t="s">
        <v>4</v>
      </c>
      <c r="F6" s="8"/>
      <c r="H6" s="1" t="s">
        <v>3</v>
      </c>
    </row>
    <row r="7" spans="2:8">
      <c r="E7" s="8" t="s">
        <v>5</v>
      </c>
      <c r="F7" s="8"/>
      <c r="H7" s="1" t="s">
        <v>6</v>
      </c>
    </row>
    <row r="8" spans="2:8">
      <c r="E8" s="8" t="s">
        <v>163</v>
      </c>
      <c r="F8" s="8"/>
      <c r="H8" s="1" t="s">
        <v>3</v>
      </c>
    </row>
    <row r="9" spans="2:8">
      <c r="E9" s="8" t="s">
        <v>8</v>
      </c>
      <c r="F9" s="8"/>
      <c r="H9" s="1" t="str">
        <f>'RAB-Parung-Panjang (L-1)'!H9</f>
        <v>: RENOVASI</v>
      </c>
    </row>
    <row r="10" spans="2:8">
      <c r="E10" s="8" t="s">
        <v>10</v>
      </c>
      <c r="F10" s="8"/>
      <c r="H10" s="1" t="str">
        <f>'RAB-Parung-Panjang (L-1)'!H10</f>
        <v>: SAN PROPERTY</v>
      </c>
    </row>
    <row r="11" spans="2:8">
      <c r="D11" s="9"/>
      <c r="H11" s="1" t="str">
        <f>'RAB-Parung-Panjang (L-1)'!H11</f>
        <v>: PARUNG PANJANG, BOGOR</v>
      </c>
    </row>
    <row r="13" spans="2:8" ht="24">
      <c r="B13" s="175" t="s">
        <v>13</v>
      </c>
      <c r="C13" s="176" t="s">
        <v>164</v>
      </c>
      <c r="D13" s="177" t="s">
        <v>15</v>
      </c>
      <c r="E13" s="178" t="s">
        <v>16</v>
      </c>
      <c r="F13" s="10" t="s">
        <v>17</v>
      </c>
      <c r="G13" s="10" t="s">
        <v>18</v>
      </c>
      <c r="H13" s="174" t="s">
        <v>19</v>
      </c>
    </row>
    <row r="14" spans="2:8">
      <c r="B14" s="180"/>
      <c r="C14" s="181"/>
      <c r="D14" s="182"/>
      <c r="E14" s="183"/>
      <c r="F14" s="11" t="s">
        <v>20</v>
      </c>
      <c r="G14" s="11" t="s">
        <v>20</v>
      </c>
      <c r="H14" s="184"/>
    </row>
    <row r="15" spans="2:8" ht="12.75" customHeight="1">
      <c r="B15" s="12" t="s">
        <v>21</v>
      </c>
      <c r="C15" s="13" t="s">
        <v>165</v>
      </c>
      <c r="D15" s="14"/>
      <c r="E15" s="15"/>
      <c r="F15" s="16" t="s">
        <v>23</v>
      </c>
      <c r="G15" s="35">
        <f>SUM(G16:G31)</f>
        <v>3183300</v>
      </c>
      <c r="H15" s="18"/>
    </row>
    <row r="16" spans="2:8" ht="12.75" customHeight="1">
      <c r="B16" s="19"/>
      <c r="C16" s="20" t="s">
        <v>166</v>
      </c>
      <c r="D16" s="45" t="s">
        <v>34</v>
      </c>
      <c r="E16" s="22">
        <v>3.4</v>
      </c>
      <c r="F16" s="110">
        <v>44000</v>
      </c>
      <c r="G16" s="111">
        <f>F16*E16</f>
        <v>149600</v>
      </c>
      <c r="H16" s="30"/>
    </row>
    <row r="17" spans="2:8" ht="12.75" customHeight="1">
      <c r="B17" s="19"/>
      <c r="C17" s="20" t="s">
        <v>167</v>
      </c>
      <c r="D17" s="45" t="s">
        <v>34</v>
      </c>
      <c r="E17" s="27">
        <v>1.5</v>
      </c>
      <c r="F17" s="32">
        <v>44000</v>
      </c>
      <c r="G17" s="32">
        <f t="shared" ref="G17:G20" si="0">F17*E17</f>
        <v>66000</v>
      </c>
      <c r="H17" s="30"/>
    </row>
    <row r="18" spans="2:8" ht="12.75" customHeight="1">
      <c r="B18" s="19"/>
      <c r="C18" s="20" t="s">
        <v>168</v>
      </c>
      <c r="D18" s="45" t="s">
        <v>34</v>
      </c>
      <c r="E18" s="27">
        <v>2.5299999999999998</v>
      </c>
      <c r="F18" s="32">
        <v>44000</v>
      </c>
      <c r="G18" s="32">
        <f t="shared" si="0"/>
        <v>111319.99999999999</v>
      </c>
      <c r="H18" s="30"/>
    </row>
    <row r="19" spans="2:8" ht="12.75" customHeight="1">
      <c r="B19" s="19"/>
      <c r="C19" s="20" t="s">
        <v>169</v>
      </c>
      <c r="D19" s="26" t="s">
        <v>27</v>
      </c>
      <c r="E19" s="27">
        <v>6.48</v>
      </c>
      <c r="F19" s="32">
        <v>22000</v>
      </c>
      <c r="G19" s="32">
        <f t="shared" si="0"/>
        <v>142560</v>
      </c>
      <c r="H19" s="30"/>
    </row>
    <row r="20" spans="2:8" ht="12.75" customHeight="1">
      <c r="B20" s="19"/>
      <c r="C20" s="20" t="s">
        <v>170</v>
      </c>
      <c r="D20" s="26" t="s">
        <v>27</v>
      </c>
      <c r="E20" s="27">
        <v>9.6</v>
      </c>
      <c r="F20" s="32">
        <v>22000</v>
      </c>
      <c r="G20" s="32">
        <f t="shared" si="0"/>
        <v>211200</v>
      </c>
      <c r="H20" s="30"/>
    </row>
    <row r="21" spans="2:8" ht="12.75" customHeight="1">
      <c r="B21" s="19"/>
      <c r="C21" s="20" t="s">
        <v>171</v>
      </c>
      <c r="D21" s="45" t="s">
        <v>25</v>
      </c>
      <c r="E21" s="27">
        <v>1</v>
      </c>
      <c r="F21" s="32">
        <v>75000</v>
      </c>
      <c r="G21" s="32">
        <f t="shared" ref="G21:G29" si="1">F21*E21</f>
        <v>75000</v>
      </c>
      <c r="H21" s="30"/>
    </row>
    <row r="22" spans="2:8" ht="12.75" customHeight="1">
      <c r="B22" s="19"/>
      <c r="C22" s="47" t="s">
        <v>172</v>
      </c>
      <c r="D22" s="112" t="s">
        <v>96</v>
      </c>
      <c r="E22" s="27">
        <v>1</v>
      </c>
      <c r="F22" s="32">
        <v>75000</v>
      </c>
      <c r="G22" s="32">
        <f t="shared" si="1"/>
        <v>75000</v>
      </c>
      <c r="H22" s="30"/>
    </row>
    <row r="23" spans="2:8" ht="12.75" customHeight="1">
      <c r="B23" s="19"/>
      <c r="C23" s="47" t="s">
        <v>173</v>
      </c>
      <c r="D23" s="112" t="s">
        <v>27</v>
      </c>
      <c r="E23" s="27">
        <v>20.7</v>
      </c>
      <c r="F23" s="32">
        <v>22000</v>
      </c>
      <c r="G23" s="32">
        <f t="shared" si="1"/>
        <v>455400</v>
      </c>
      <c r="H23" s="30"/>
    </row>
    <row r="24" spans="2:8" ht="12.75" customHeight="1">
      <c r="B24" s="19"/>
      <c r="C24" s="47" t="s">
        <v>174</v>
      </c>
      <c r="D24" s="26" t="s">
        <v>27</v>
      </c>
      <c r="E24" s="27">
        <v>6.01</v>
      </c>
      <c r="F24" s="32">
        <v>22000</v>
      </c>
      <c r="G24" s="32">
        <f t="shared" si="1"/>
        <v>132220</v>
      </c>
      <c r="H24" s="30"/>
    </row>
    <row r="25" spans="2:8" ht="12.75" customHeight="1">
      <c r="B25" s="19"/>
      <c r="C25" s="47" t="s">
        <v>175</v>
      </c>
      <c r="D25" s="112" t="s">
        <v>41</v>
      </c>
      <c r="E25" s="27">
        <v>2</v>
      </c>
      <c r="F25" s="32">
        <v>345000</v>
      </c>
      <c r="G25" s="32">
        <f t="shared" si="1"/>
        <v>690000</v>
      </c>
      <c r="H25" s="30"/>
    </row>
    <row r="26" spans="2:8" ht="12.75" customHeight="1">
      <c r="B26" s="19"/>
      <c r="C26" s="47" t="s">
        <v>176</v>
      </c>
      <c r="D26" s="112" t="s">
        <v>41</v>
      </c>
      <c r="E26" s="27">
        <v>5</v>
      </c>
      <c r="F26" s="32">
        <v>30000</v>
      </c>
      <c r="G26" s="32">
        <f t="shared" si="1"/>
        <v>150000</v>
      </c>
      <c r="H26" s="30"/>
    </row>
    <row r="27" spans="2:8" ht="12.75" customHeight="1">
      <c r="B27" s="19"/>
      <c r="C27" s="47" t="s">
        <v>177</v>
      </c>
      <c r="D27" s="112" t="s">
        <v>41</v>
      </c>
      <c r="E27" s="27">
        <v>5</v>
      </c>
      <c r="F27" s="32">
        <v>35000</v>
      </c>
      <c r="G27" s="32">
        <f t="shared" si="1"/>
        <v>175000</v>
      </c>
      <c r="H27" s="30"/>
    </row>
    <row r="28" spans="2:8" ht="12.75" customHeight="1">
      <c r="B28" s="19"/>
      <c r="C28" s="47" t="s">
        <v>178</v>
      </c>
      <c r="D28" s="112" t="s">
        <v>34</v>
      </c>
      <c r="E28" s="27">
        <v>20</v>
      </c>
      <c r="F28" s="32">
        <v>10000</v>
      </c>
      <c r="G28" s="32">
        <f t="shared" si="1"/>
        <v>200000</v>
      </c>
      <c r="H28" s="30"/>
    </row>
    <row r="29" spans="2:8" ht="12.75" customHeight="1">
      <c r="B29" s="19"/>
      <c r="C29" s="20" t="s">
        <v>179</v>
      </c>
      <c r="D29" s="45" t="s">
        <v>96</v>
      </c>
      <c r="E29" s="27">
        <v>1</v>
      </c>
      <c r="F29" s="32">
        <v>550000</v>
      </c>
      <c r="G29" s="32">
        <f t="shared" si="1"/>
        <v>550000</v>
      </c>
      <c r="H29" s="30"/>
    </row>
    <row r="30" spans="2:8" ht="12.75" customHeight="1">
      <c r="B30" s="19"/>
      <c r="C30" s="20"/>
      <c r="D30" s="45"/>
      <c r="E30" s="27"/>
      <c r="F30" s="32"/>
      <c r="G30" s="32"/>
      <c r="H30" s="30"/>
    </row>
    <row r="31" spans="2:8" ht="12.75" customHeight="1">
      <c r="B31" s="19"/>
      <c r="C31" s="20"/>
      <c r="D31" s="113"/>
      <c r="E31" s="27"/>
      <c r="F31" s="114"/>
      <c r="G31" s="115"/>
      <c r="H31" s="30"/>
    </row>
    <row r="32" spans="2:8" ht="12.75" customHeight="1">
      <c r="B32" s="12" t="s">
        <v>30</v>
      </c>
      <c r="C32" s="13" t="s">
        <v>180</v>
      </c>
      <c r="D32" s="14"/>
      <c r="E32" s="53"/>
      <c r="F32" s="35" t="s">
        <v>23</v>
      </c>
      <c r="G32" s="18">
        <f>SUM(G33:G35)</f>
        <v>250000</v>
      </c>
      <c r="H32" s="18"/>
    </row>
    <row r="33" spans="2:8" ht="12.75" customHeight="1">
      <c r="B33" s="19"/>
      <c r="C33" s="20" t="s">
        <v>178</v>
      </c>
      <c r="D33" s="58" t="s">
        <v>34</v>
      </c>
      <c r="E33" s="27">
        <v>25</v>
      </c>
      <c r="F33" s="32">
        <v>10000</v>
      </c>
      <c r="G33" s="29">
        <f t="shared" ref="G33" si="2">F33*E33</f>
        <v>250000</v>
      </c>
      <c r="H33" s="30"/>
    </row>
    <row r="34" spans="2:8" ht="12.75" customHeight="1">
      <c r="B34" s="19"/>
      <c r="C34" s="20"/>
      <c r="D34" s="45"/>
      <c r="E34" s="27"/>
      <c r="F34" s="24"/>
      <c r="G34" s="59"/>
      <c r="H34" s="30"/>
    </row>
    <row r="35" spans="2:8" ht="12.75" customHeight="1">
      <c r="B35" s="19"/>
      <c r="C35" s="20"/>
      <c r="D35" s="45"/>
      <c r="E35" s="27"/>
      <c r="F35" s="24"/>
      <c r="G35" s="59"/>
      <c r="H35" s="30"/>
    </row>
    <row r="36" spans="2:8" ht="12.75" customHeight="1">
      <c r="B36" s="12" t="s">
        <v>38</v>
      </c>
      <c r="C36" s="13" t="s">
        <v>181</v>
      </c>
      <c r="D36" s="14"/>
      <c r="E36" s="53"/>
      <c r="F36" s="35" t="s">
        <v>23</v>
      </c>
      <c r="G36" s="18">
        <f>SUM(G37:G42)</f>
        <v>1260000</v>
      </c>
      <c r="H36" s="18"/>
    </row>
    <row r="37" spans="2:8" ht="12.75" customHeight="1">
      <c r="B37" s="19"/>
      <c r="C37" s="20" t="s">
        <v>182</v>
      </c>
      <c r="D37" s="58" t="s">
        <v>96</v>
      </c>
      <c r="E37" s="27">
        <v>1</v>
      </c>
      <c r="F37" s="32">
        <v>75000</v>
      </c>
      <c r="G37" s="29">
        <f t="shared" ref="G37" si="3">F37*E37</f>
        <v>75000</v>
      </c>
      <c r="H37" s="30"/>
    </row>
    <row r="38" spans="2:8" ht="12.75" customHeight="1">
      <c r="B38" s="19"/>
      <c r="C38" s="20" t="s">
        <v>183</v>
      </c>
      <c r="D38" s="26" t="s">
        <v>96</v>
      </c>
      <c r="E38" s="27">
        <v>8</v>
      </c>
      <c r="F38" s="116">
        <v>75000</v>
      </c>
      <c r="G38" s="59">
        <f>F38*E38</f>
        <v>600000</v>
      </c>
      <c r="H38" s="30"/>
    </row>
    <row r="39" spans="2:8" ht="12.75" customHeight="1">
      <c r="B39" s="19"/>
      <c r="C39" s="20" t="s">
        <v>184</v>
      </c>
      <c r="D39" s="26" t="s">
        <v>96</v>
      </c>
      <c r="E39" s="27">
        <v>1</v>
      </c>
      <c r="F39" s="24">
        <v>35000</v>
      </c>
      <c r="G39" s="59">
        <f>F39*E39</f>
        <v>35000</v>
      </c>
      <c r="H39" s="30"/>
    </row>
    <row r="40" spans="2:8" ht="12.75" customHeight="1">
      <c r="B40" s="19"/>
      <c r="C40" s="20" t="s">
        <v>178</v>
      </c>
      <c r="D40" s="26" t="s">
        <v>34</v>
      </c>
      <c r="E40" s="55">
        <v>55</v>
      </c>
      <c r="F40" s="117">
        <v>10000</v>
      </c>
      <c r="G40" s="59">
        <f>F40*E40</f>
        <v>550000</v>
      </c>
      <c r="H40" s="30"/>
    </row>
    <row r="41" spans="2:8" ht="12.75" customHeight="1">
      <c r="B41" s="19"/>
      <c r="C41" s="20"/>
      <c r="D41" s="26"/>
      <c r="E41" s="55"/>
      <c r="F41" s="117"/>
      <c r="G41" s="32"/>
      <c r="H41" s="30"/>
    </row>
    <row r="42" spans="2:8" ht="12.75" customHeight="1">
      <c r="B42" s="19"/>
      <c r="C42" s="20"/>
      <c r="D42" s="26"/>
      <c r="E42" s="55"/>
      <c r="F42" s="117"/>
      <c r="G42" s="32"/>
      <c r="H42" s="30"/>
    </row>
    <row r="43" spans="2:8" ht="12.75" customHeight="1">
      <c r="B43" s="68" t="s">
        <v>52</v>
      </c>
      <c r="C43" s="13" t="s">
        <v>129</v>
      </c>
      <c r="D43" s="69"/>
      <c r="E43" s="70"/>
      <c r="F43" s="72"/>
      <c r="G43" s="72">
        <f>SUM(G44:G45)</f>
        <v>0</v>
      </c>
      <c r="H43" s="72"/>
    </row>
    <row r="44" spans="2:8" ht="12.75" customHeight="1">
      <c r="B44" s="19"/>
      <c r="C44" s="20"/>
      <c r="D44" s="66"/>
      <c r="E44" s="73"/>
      <c r="F44" s="82"/>
      <c r="G44" s="67"/>
      <c r="H44" s="30"/>
    </row>
    <row r="45" spans="2:8" ht="12.75" customHeight="1">
      <c r="B45" s="19"/>
      <c r="C45" s="20"/>
      <c r="D45" s="66"/>
      <c r="E45" s="73"/>
      <c r="F45" s="82"/>
      <c r="G45" s="67"/>
      <c r="H45" s="30"/>
    </row>
    <row r="46" spans="2:8" ht="12.75" customHeight="1">
      <c r="B46" s="68" t="s">
        <v>59</v>
      </c>
      <c r="C46" s="13" t="s">
        <v>185</v>
      </c>
      <c r="D46" s="69"/>
      <c r="E46" s="70"/>
      <c r="F46" s="72"/>
      <c r="G46" s="72">
        <f>SUM(G47:G51)</f>
        <v>748340</v>
      </c>
      <c r="H46" s="72"/>
    </row>
    <row r="47" spans="2:8" ht="12.75" customHeight="1">
      <c r="B47" s="75"/>
      <c r="C47" s="76" t="s">
        <v>186</v>
      </c>
      <c r="D47" s="77" t="s">
        <v>25</v>
      </c>
      <c r="E47" s="78">
        <v>1</v>
      </c>
      <c r="F47" s="41">
        <v>50000</v>
      </c>
      <c r="G47" s="67">
        <f>F47*E47</f>
        <v>50000</v>
      </c>
      <c r="H47" s="79"/>
    </row>
    <row r="48" spans="2:8" ht="12.75" customHeight="1">
      <c r="B48" s="75"/>
      <c r="C48" s="76" t="s">
        <v>187</v>
      </c>
      <c r="D48" s="77" t="s">
        <v>25</v>
      </c>
      <c r="E48" s="78">
        <v>1</v>
      </c>
      <c r="F48" s="41">
        <v>50000</v>
      </c>
      <c r="G48" s="67">
        <f t="shared" ref="G48:G50" si="4">F48*E48</f>
        <v>50000</v>
      </c>
      <c r="H48" s="79"/>
    </row>
    <row r="49" spans="2:8" ht="12.75" customHeight="1">
      <c r="B49" s="75"/>
      <c r="C49" s="76" t="s">
        <v>188</v>
      </c>
      <c r="D49" s="26" t="s">
        <v>27</v>
      </c>
      <c r="E49" s="78">
        <v>24.9</v>
      </c>
      <c r="F49" s="41">
        <v>22000</v>
      </c>
      <c r="G49" s="67">
        <f t="shared" si="4"/>
        <v>547800</v>
      </c>
      <c r="H49" s="79"/>
    </row>
    <row r="50" spans="2:8" ht="12.75" customHeight="1">
      <c r="B50" s="75"/>
      <c r="C50" s="76" t="s">
        <v>189</v>
      </c>
      <c r="D50" s="26" t="s">
        <v>27</v>
      </c>
      <c r="E50" s="78">
        <v>4.57</v>
      </c>
      <c r="F50" s="41">
        <v>22000</v>
      </c>
      <c r="G50" s="67">
        <f t="shared" si="4"/>
        <v>100540</v>
      </c>
      <c r="H50" s="79"/>
    </row>
    <row r="51" spans="2:8" ht="12.75" customHeight="1">
      <c r="B51" s="37"/>
      <c r="C51" s="20"/>
      <c r="D51" s="118"/>
      <c r="E51" s="73"/>
      <c r="F51" s="82"/>
      <c r="G51" s="67"/>
      <c r="H51" s="30"/>
    </row>
    <row r="52" spans="2:8" ht="12.75" customHeight="1">
      <c r="B52" s="68" t="s">
        <v>66</v>
      </c>
      <c r="C52" s="13" t="s">
        <v>190</v>
      </c>
      <c r="D52" s="69"/>
      <c r="E52" s="70"/>
      <c r="F52" s="72"/>
      <c r="G52" s="72">
        <f>SUM(G53:G62)</f>
        <v>9625000</v>
      </c>
      <c r="H52" s="72"/>
    </row>
    <row r="53" spans="2:8" ht="12.75" customHeight="1">
      <c r="B53" s="75"/>
      <c r="C53" s="76" t="s">
        <v>191</v>
      </c>
      <c r="D53" s="80" t="s">
        <v>34</v>
      </c>
      <c r="E53" s="78">
        <v>55</v>
      </c>
      <c r="F53" s="41">
        <v>15000</v>
      </c>
      <c r="G53" s="67">
        <f>F53*E53</f>
        <v>825000</v>
      </c>
      <c r="H53" s="79"/>
    </row>
    <row r="54" spans="2:8" ht="12.75" customHeight="1">
      <c r="B54" s="75"/>
      <c r="C54" s="76" t="s">
        <v>192</v>
      </c>
      <c r="D54" s="80" t="s">
        <v>41</v>
      </c>
      <c r="E54" s="78">
        <v>1</v>
      </c>
      <c r="F54" s="41">
        <v>75000</v>
      </c>
      <c r="G54" s="67">
        <f>F54*E54</f>
        <v>75000</v>
      </c>
      <c r="H54" s="79"/>
    </row>
    <row r="55" spans="2:8" ht="12.75" customHeight="1">
      <c r="B55" s="75"/>
      <c r="C55" s="76" t="s">
        <v>193</v>
      </c>
      <c r="D55" s="80" t="s">
        <v>41</v>
      </c>
      <c r="E55" s="78">
        <v>1</v>
      </c>
      <c r="F55" s="41">
        <v>400000</v>
      </c>
      <c r="G55" s="67">
        <f t="shared" ref="G55:G60" si="5">F55*E55</f>
        <v>400000</v>
      </c>
      <c r="H55" s="79"/>
    </row>
    <row r="56" spans="2:8" ht="12.75" customHeight="1">
      <c r="B56" s="75"/>
      <c r="C56" s="76" t="s">
        <v>194</v>
      </c>
      <c r="D56" s="80" t="s">
        <v>25</v>
      </c>
      <c r="E56" s="78">
        <v>1</v>
      </c>
      <c r="F56" s="41">
        <v>7000000</v>
      </c>
      <c r="G56" s="67">
        <f t="shared" si="5"/>
        <v>7000000</v>
      </c>
      <c r="H56" s="79"/>
    </row>
    <row r="57" spans="2:8" ht="12.75" customHeight="1">
      <c r="B57" s="75"/>
      <c r="C57" s="76" t="s">
        <v>195</v>
      </c>
      <c r="D57" s="26" t="s">
        <v>27</v>
      </c>
      <c r="E57" s="78">
        <v>1</v>
      </c>
      <c r="F57" s="41">
        <v>600000</v>
      </c>
      <c r="G57" s="67">
        <f t="shared" si="5"/>
        <v>600000</v>
      </c>
      <c r="H57" s="79"/>
    </row>
    <row r="58" spans="2:8" ht="12.75" customHeight="1">
      <c r="B58" s="75"/>
      <c r="C58" s="76" t="s">
        <v>196</v>
      </c>
      <c r="D58" s="26" t="s">
        <v>27</v>
      </c>
      <c r="E58" s="78">
        <v>1</v>
      </c>
      <c r="F58" s="41">
        <v>500000</v>
      </c>
      <c r="G58" s="67">
        <f t="shared" si="5"/>
        <v>500000</v>
      </c>
      <c r="H58" s="79"/>
    </row>
    <row r="59" spans="2:8" ht="12.75" customHeight="1">
      <c r="B59" s="75"/>
      <c r="C59" s="76" t="s">
        <v>197</v>
      </c>
      <c r="D59" s="66" t="s">
        <v>198</v>
      </c>
      <c r="E59" s="62">
        <v>1</v>
      </c>
      <c r="F59" s="41">
        <v>150000</v>
      </c>
      <c r="G59" s="67">
        <f t="shared" si="5"/>
        <v>150000</v>
      </c>
      <c r="H59" s="30"/>
    </row>
    <row r="60" spans="2:8" ht="12.75" customHeight="1">
      <c r="B60" s="75"/>
      <c r="C60" s="76" t="s">
        <v>199</v>
      </c>
      <c r="D60" s="66" t="s">
        <v>198</v>
      </c>
      <c r="E60" s="62">
        <v>1</v>
      </c>
      <c r="F60" s="41">
        <v>75000</v>
      </c>
      <c r="G60" s="67">
        <f t="shared" si="5"/>
        <v>75000</v>
      </c>
      <c r="H60" s="30"/>
    </row>
    <row r="61" spans="2:8" ht="12.75" customHeight="1">
      <c r="B61" s="75"/>
      <c r="C61" s="76"/>
      <c r="D61" s="66"/>
      <c r="E61" s="62"/>
      <c r="F61" s="41"/>
      <c r="G61" s="67"/>
      <c r="H61" s="30"/>
    </row>
    <row r="62" spans="2:8" ht="12.75" customHeight="1">
      <c r="B62" s="75"/>
      <c r="C62" s="76"/>
      <c r="D62" s="66"/>
      <c r="E62" s="73"/>
      <c r="F62" s="82"/>
      <c r="G62" s="67"/>
      <c r="H62" s="30"/>
    </row>
    <row r="63" spans="2:8" ht="12.75" customHeight="1">
      <c r="B63" s="68"/>
      <c r="C63" s="83"/>
      <c r="D63" s="84"/>
      <c r="E63" s="85"/>
      <c r="F63" s="86"/>
      <c r="G63" s="86"/>
      <c r="H63" s="87"/>
    </row>
    <row r="64" spans="2:8" ht="25.5" customHeight="1">
      <c r="B64" s="68"/>
      <c r="C64" s="13"/>
      <c r="D64" s="69"/>
      <c r="E64" s="88"/>
      <c r="F64" s="89" t="s">
        <v>23</v>
      </c>
      <c r="G64" s="90">
        <f>SUM(G63,G52,G46,G43,G36,G32,G15)</f>
        <v>15066640</v>
      </c>
      <c r="H64" s="91"/>
    </row>
    <row r="65" spans="2:8">
      <c r="B65" s="92"/>
      <c r="C65" s="93"/>
      <c r="D65" s="94"/>
      <c r="E65" s="95"/>
      <c r="F65" s="96"/>
      <c r="G65" s="96"/>
      <c r="H65" s="96"/>
    </row>
    <row r="66" spans="2:8">
      <c r="B66" s="92"/>
      <c r="C66" s="93"/>
      <c r="D66" s="94"/>
      <c r="E66" s="95"/>
      <c r="F66" s="96"/>
      <c r="G66" s="96"/>
      <c r="H66" s="96"/>
    </row>
    <row r="68" spans="2:8">
      <c r="C68" s="179" t="s">
        <v>130</v>
      </c>
      <c r="D68" s="179"/>
      <c r="E68" s="97"/>
      <c r="F68" s="98"/>
      <c r="G68" s="99">
        <f>G64</f>
        <v>15066640</v>
      </c>
    </row>
    <row r="69" spans="2:8">
      <c r="C69" s="179" t="s">
        <v>131</v>
      </c>
      <c r="D69" s="179"/>
      <c r="E69" s="100">
        <v>0</v>
      </c>
      <c r="F69" s="98"/>
      <c r="G69" s="101">
        <f>G68*E69</f>
        <v>0</v>
      </c>
    </row>
    <row r="70" spans="2:8">
      <c r="C70" s="179" t="s">
        <v>132</v>
      </c>
      <c r="D70" s="179"/>
      <c r="E70" s="100">
        <v>0</v>
      </c>
      <c r="F70" s="96"/>
      <c r="G70" s="101">
        <f>E70*G68</f>
        <v>0</v>
      </c>
    </row>
    <row r="71" spans="2:8">
      <c r="C71" s="179" t="s">
        <v>133</v>
      </c>
      <c r="D71" s="179"/>
      <c r="E71" s="97"/>
      <c r="F71" s="98"/>
      <c r="G71" s="101">
        <f>SUM(G70+G69+G68)</f>
        <v>15066640</v>
      </c>
    </row>
    <row r="72" spans="2:8">
      <c r="C72" s="179" t="s">
        <v>134</v>
      </c>
      <c r="D72" s="179"/>
      <c r="E72" s="97"/>
      <c r="F72" s="98"/>
      <c r="G72" s="101">
        <f>ROUNDDOWN(G71,-3)</f>
        <v>15066000</v>
      </c>
    </row>
    <row r="73" spans="2:8">
      <c r="C73" s="102"/>
      <c r="D73" s="102"/>
      <c r="E73" s="97"/>
      <c r="F73" s="98"/>
      <c r="G73" s="101"/>
    </row>
    <row r="74" spans="2:8">
      <c r="C74" s="103" t="s">
        <v>200</v>
      </c>
      <c r="D74" s="97"/>
      <c r="F74" s="98"/>
      <c r="G74" s="101"/>
    </row>
    <row r="75" spans="2:8">
      <c r="C75" s="179"/>
      <c r="D75" s="179"/>
      <c r="G75" s="101"/>
    </row>
    <row r="76" spans="2:8">
      <c r="C76" s="104" t="s">
        <v>136</v>
      </c>
    </row>
    <row r="77" spans="2:8">
      <c r="C77" s="105" t="s">
        <v>137</v>
      </c>
    </row>
    <row r="78" spans="2:8">
      <c r="C78" s="105" t="s">
        <v>201</v>
      </c>
    </row>
    <row r="79" spans="2:8">
      <c r="C79" s="105" t="s">
        <v>202</v>
      </c>
    </row>
    <row r="80" spans="2:8">
      <c r="C80" s="106" t="s">
        <v>141</v>
      </c>
    </row>
    <row r="81" spans="3:8">
      <c r="C81" s="106" t="s">
        <v>142</v>
      </c>
    </row>
    <row r="82" spans="3:8">
      <c r="C82" s="106" t="s">
        <v>143</v>
      </c>
    </row>
    <row r="86" spans="3:8">
      <c r="C86" s="119" t="s">
        <v>144</v>
      </c>
      <c r="E86" s="107" t="s">
        <v>145</v>
      </c>
      <c r="G86" s="108"/>
      <c r="H86" s="6" t="s">
        <v>146</v>
      </c>
    </row>
    <row r="87" spans="3:8">
      <c r="C87" s="6"/>
      <c r="E87" s="107"/>
      <c r="G87" s="108"/>
      <c r="H87" s="6"/>
    </row>
    <row r="88" spans="3:8">
      <c r="C88" s="6"/>
      <c r="E88" s="107"/>
      <c r="G88" s="108"/>
      <c r="H88" s="6"/>
    </row>
    <row r="89" spans="3:8">
      <c r="C89" s="2"/>
      <c r="E89" s="107"/>
      <c r="G89" s="109"/>
      <c r="H89" s="6"/>
    </row>
    <row r="90" spans="3:8">
      <c r="C90" s="2"/>
      <c r="E90" s="107"/>
      <c r="G90" s="109"/>
      <c r="H90" s="6"/>
    </row>
    <row r="91" spans="3:8">
      <c r="C91" s="6"/>
      <c r="E91" s="107"/>
      <c r="G91" s="6"/>
      <c r="H91" s="6"/>
    </row>
    <row r="92" spans="3:8">
      <c r="C92" s="6" t="s">
        <v>147</v>
      </c>
      <c r="E92" s="107" t="s">
        <v>203</v>
      </c>
      <c r="G92" s="6"/>
      <c r="H92" s="6" t="s">
        <v>203</v>
      </c>
    </row>
  </sheetData>
  <mergeCells count="14">
    <mergeCell ref="C75:D75"/>
    <mergeCell ref="B1:H1"/>
    <mergeCell ref="G2:H2"/>
    <mergeCell ref="B13:B14"/>
    <mergeCell ref="C13:C14"/>
    <mergeCell ref="D13:D14"/>
    <mergeCell ref="E13:E14"/>
    <mergeCell ref="H13:H14"/>
    <mergeCell ref="G3:H3"/>
    <mergeCell ref="C68:D68"/>
    <mergeCell ref="C69:D69"/>
    <mergeCell ref="C70:D70"/>
    <mergeCell ref="C71:D71"/>
    <mergeCell ref="C72:D72"/>
  </mergeCells>
  <pageMargins left="0.7" right="0.7" top="0.75" bottom="0.75" header="0.3" footer="0.3"/>
  <pageSetup paperSize="9" scale="0" firstPageNumber="0" fitToWidth="0" fitToHeight="0" orientation="portrait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I61"/>
  <sheetViews>
    <sheetView workbookViewId="0">
      <selection activeCell="E16" sqref="E16"/>
    </sheetView>
  </sheetViews>
  <sheetFormatPr defaultColWidth="9.140625" defaultRowHeight="15.75" customHeight="1"/>
  <cols>
    <col min="1" max="1" width="2.28515625" style="121" customWidth="1"/>
    <col min="2" max="2" width="12.140625" style="121" customWidth="1"/>
    <col min="3" max="9" width="14.85546875" style="121" customWidth="1"/>
    <col min="10" max="16384" width="9.140625" style="121"/>
  </cols>
  <sheetData>
    <row r="1" spans="2:9" ht="14.25">
      <c r="B1" s="120" t="s">
        <v>204</v>
      </c>
      <c r="C1" s="121" t="s">
        <v>205</v>
      </c>
      <c r="H1" s="121" t="str">
        <f>'RAB-Parung-Panjang (L-1)'!G2</f>
        <v>Jakarta 18 Juni 2024</v>
      </c>
    </row>
    <row r="2" spans="2:9" ht="14.25">
      <c r="B2" s="120" t="s">
        <v>206</v>
      </c>
      <c r="C2" s="122" t="s">
        <v>207</v>
      </c>
      <c r="D2" s="122"/>
    </row>
    <row r="3" spans="2:9" ht="14.25">
      <c r="B3" s="120" t="s">
        <v>208</v>
      </c>
      <c r="C3" s="121" t="s">
        <v>209</v>
      </c>
    </row>
    <row r="4" spans="2:9" ht="14.25">
      <c r="B4" s="120" t="s">
        <v>210</v>
      </c>
      <c r="C4" s="121" t="s">
        <v>3</v>
      </c>
    </row>
    <row r="5" spans="2:9" ht="14.25">
      <c r="B5" s="120" t="s">
        <v>211</v>
      </c>
      <c r="C5" s="121" t="s">
        <v>212</v>
      </c>
    </row>
    <row r="6" spans="2:9" ht="14.25">
      <c r="B6" s="120" t="s">
        <v>213</v>
      </c>
      <c r="C6" s="121" t="s">
        <v>3</v>
      </c>
    </row>
    <row r="7" spans="2:9" ht="14.25">
      <c r="B7" s="123"/>
      <c r="C7" s="121" t="s">
        <v>3</v>
      </c>
    </row>
    <row r="8" spans="2:9" ht="14.25">
      <c r="B8" s="123"/>
      <c r="C8" s="121" t="s">
        <v>3</v>
      </c>
    </row>
    <row r="9" spans="2:9" ht="14.25">
      <c r="B9" s="123"/>
      <c r="C9" s="121" t="s">
        <v>3</v>
      </c>
    </row>
    <row r="10" spans="2:9" ht="14.25">
      <c r="B10" s="123"/>
    </row>
    <row r="11" spans="2:9" ht="31.5" customHeight="1">
      <c r="B11" s="185" t="s">
        <v>214</v>
      </c>
      <c r="C11" s="185"/>
      <c r="D11" s="185"/>
      <c r="E11" s="185"/>
      <c r="F11" s="185"/>
      <c r="G11" s="185"/>
      <c r="H11" s="185"/>
      <c r="I11" s="185"/>
    </row>
    <row r="13" spans="2:9" ht="14.25">
      <c r="B13" s="186" t="s">
        <v>215</v>
      </c>
      <c r="C13" s="186"/>
      <c r="D13" s="186"/>
      <c r="E13" s="186"/>
      <c r="F13" s="186"/>
      <c r="G13" s="186"/>
      <c r="H13" s="186"/>
      <c r="I13" s="186"/>
    </row>
    <row r="14" spans="2:9" ht="14.25">
      <c r="B14" s="122"/>
      <c r="C14" s="122"/>
      <c r="D14" s="122"/>
      <c r="E14" s="122"/>
      <c r="F14" s="122"/>
      <c r="G14" s="122"/>
    </row>
    <row r="15" spans="2:9" ht="14.25">
      <c r="B15" s="122" t="s">
        <v>216</v>
      </c>
      <c r="C15" s="122"/>
      <c r="D15" s="122"/>
      <c r="E15" s="122"/>
      <c r="F15" s="122"/>
      <c r="G15" s="122"/>
    </row>
    <row r="16" spans="2:9" ht="14.25">
      <c r="B16" s="122" t="s">
        <v>217</v>
      </c>
      <c r="C16" s="122"/>
      <c r="D16" s="122"/>
      <c r="E16" s="122"/>
      <c r="F16" s="122"/>
      <c r="G16" s="122"/>
    </row>
    <row r="17" spans="2:7" ht="14.25">
      <c r="B17" s="122" t="s">
        <v>217</v>
      </c>
      <c r="C17" s="122"/>
      <c r="D17" s="122"/>
      <c r="E17" s="122"/>
      <c r="F17" s="122"/>
      <c r="G17" s="122"/>
    </row>
    <row r="18" spans="2:7" ht="14.25">
      <c r="B18" s="122" t="s">
        <v>217</v>
      </c>
      <c r="C18" s="122"/>
      <c r="D18" s="122"/>
      <c r="E18" s="122"/>
      <c r="F18" s="122"/>
      <c r="G18" s="122"/>
    </row>
    <row r="19" spans="2:7" ht="14.25">
      <c r="B19" s="122" t="s">
        <v>218</v>
      </c>
    </row>
    <row r="20" spans="2:7" ht="14.25">
      <c r="B20" s="122" t="s">
        <v>217</v>
      </c>
    </row>
    <row r="21" spans="2:7" ht="14.25">
      <c r="B21" s="122" t="s">
        <v>217</v>
      </c>
    </row>
    <row r="22" spans="2:7" ht="14.25">
      <c r="B22" s="122" t="s">
        <v>217</v>
      </c>
    </row>
    <row r="23" spans="2:7" ht="14.25">
      <c r="B23" s="122" t="s">
        <v>217</v>
      </c>
    </row>
    <row r="24" spans="2:7" ht="14.25">
      <c r="B24" s="122" t="s">
        <v>217</v>
      </c>
    </row>
    <row r="25" spans="2:7" ht="14.25">
      <c r="B25" s="122" t="s">
        <v>217</v>
      </c>
    </row>
    <row r="26" spans="2:7" ht="14.25">
      <c r="B26" s="122" t="s">
        <v>217</v>
      </c>
    </row>
    <row r="27" spans="2:7" ht="14.25">
      <c r="B27" s="122" t="s">
        <v>217</v>
      </c>
    </row>
    <row r="28" spans="2:7" ht="14.25">
      <c r="B28" s="122" t="s">
        <v>217</v>
      </c>
    </row>
    <row r="29" spans="2:7" ht="14.25">
      <c r="B29" s="122" t="s">
        <v>217</v>
      </c>
    </row>
    <row r="30" spans="2:7" ht="14.25">
      <c r="B30" s="122" t="s">
        <v>217</v>
      </c>
    </row>
    <row r="31" spans="2:7" ht="14.25">
      <c r="B31" s="122" t="s">
        <v>219</v>
      </c>
    </row>
    <row r="32" spans="2:7" ht="14.25">
      <c r="B32" s="122" t="s">
        <v>217</v>
      </c>
    </row>
    <row r="33" spans="2:2" ht="14.25">
      <c r="B33" s="122" t="s">
        <v>217</v>
      </c>
    </row>
    <row r="34" spans="2:2" ht="14.25">
      <c r="B34" s="122" t="s">
        <v>217</v>
      </c>
    </row>
    <row r="35" spans="2:2" ht="14.25">
      <c r="B35" s="122" t="s">
        <v>220</v>
      </c>
    </row>
    <row r="36" spans="2:2" ht="14.25">
      <c r="B36" s="122" t="s">
        <v>217</v>
      </c>
    </row>
    <row r="37" spans="2:2" ht="14.25">
      <c r="B37" s="122" t="s">
        <v>217</v>
      </c>
    </row>
    <row r="38" spans="2:2" ht="14.25">
      <c r="B38" s="122" t="s">
        <v>217</v>
      </c>
    </row>
    <row r="39" spans="2:2" ht="14.25">
      <c r="B39" s="122" t="s">
        <v>221</v>
      </c>
    </row>
    <row r="40" spans="2:2" ht="14.25">
      <c r="B40" s="122" t="s">
        <v>217</v>
      </c>
    </row>
    <row r="41" spans="2:2" ht="14.25">
      <c r="B41" s="122" t="s">
        <v>217</v>
      </c>
    </row>
    <row r="42" spans="2:2" ht="14.25">
      <c r="B42" s="122" t="s">
        <v>217</v>
      </c>
    </row>
    <row r="43" spans="2:2" ht="14.25">
      <c r="B43" s="122" t="s">
        <v>217</v>
      </c>
    </row>
    <row r="44" spans="2:2" ht="14.25">
      <c r="B44" s="122" t="s">
        <v>222</v>
      </c>
    </row>
    <row r="45" spans="2:2" ht="14.25">
      <c r="B45" s="122" t="s">
        <v>217</v>
      </c>
    </row>
    <row r="46" spans="2:2" ht="14.25">
      <c r="B46" s="122" t="s">
        <v>217</v>
      </c>
    </row>
    <row r="47" spans="2:2" ht="14.25">
      <c r="B47" s="122" t="s">
        <v>217</v>
      </c>
    </row>
    <row r="48" spans="2:2" ht="14.25">
      <c r="B48" s="122" t="s">
        <v>217</v>
      </c>
    </row>
    <row r="49" spans="2:9" ht="14.25">
      <c r="B49" s="122" t="s">
        <v>217</v>
      </c>
    </row>
    <row r="50" spans="2:9" ht="14.25">
      <c r="B50" s="122" t="s">
        <v>217</v>
      </c>
    </row>
    <row r="51" spans="2:9" ht="14.25">
      <c r="B51" s="122"/>
    </row>
    <row r="52" spans="2:9" ht="15.75" customHeight="1">
      <c r="B52" s="186" t="s">
        <v>223</v>
      </c>
      <c r="C52" s="186"/>
      <c r="D52" s="186"/>
      <c r="E52" s="186"/>
      <c r="F52" s="186"/>
      <c r="G52" s="186"/>
      <c r="H52" s="186"/>
      <c r="I52" s="186"/>
    </row>
    <row r="53" spans="2:9" ht="14.25">
      <c r="C53" s="124"/>
      <c r="D53" s="124"/>
      <c r="E53" s="124"/>
      <c r="F53" s="124"/>
      <c r="G53" s="124"/>
    </row>
    <row r="54" spans="2:9" ht="14.25">
      <c r="C54" s="124"/>
      <c r="D54" s="124"/>
      <c r="E54" s="124"/>
      <c r="F54" s="124"/>
      <c r="G54" s="124"/>
    </row>
    <row r="55" spans="2:9" ht="15.75" customHeight="1">
      <c r="B55" s="124" t="s">
        <v>224</v>
      </c>
      <c r="E55" s="187" t="s">
        <v>225</v>
      </c>
      <c r="F55" s="187"/>
      <c r="I55" s="124" t="s">
        <v>226</v>
      </c>
    </row>
    <row r="56" spans="2:9" ht="14.25">
      <c r="B56" s="124"/>
      <c r="I56" s="124"/>
    </row>
    <row r="57" spans="2:9" ht="14.25">
      <c r="B57" s="124"/>
      <c r="I57" s="124"/>
    </row>
    <row r="58" spans="2:9" ht="14.25">
      <c r="B58" s="124"/>
      <c r="I58" s="124"/>
    </row>
    <row r="59" spans="2:9" ht="14.25">
      <c r="B59" s="124"/>
      <c r="I59" s="124"/>
    </row>
    <row r="60" spans="2:9" ht="15.75" customHeight="1">
      <c r="B60" s="125" t="s">
        <v>224</v>
      </c>
      <c r="E60" s="186" t="s">
        <v>203</v>
      </c>
      <c r="F60" s="186"/>
      <c r="I60" s="124" t="s">
        <v>203</v>
      </c>
    </row>
    <row r="61" spans="2:9" ht="14.25">
      <c r="B61" s="126" t="s">
        <v>227</v>
      </c>
      <c r="E61" s="127"/>
      <c r="H61" s="124"/>
    </row>
  </sheetData>
  <mergeCells count="5">
    <mergeCell ref="B11:I11"/>
    <mergeCell ref="B13:I13"/>
    <mergeCell ref="B52:I52"/>
    <mergeCell ref="E55:F55"/>
    <mergeCell ref="E60:F60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I55"/>
  <sheetViews>
    <sheetView view="pageBreakPreview" zoomScale="70" zoomScaleNormal="60" zoomScaleSheetLayoutView="70" workbookViewId="0">
      <selection activeCell="L24" sqref="L24"/>
    </sheetView>
  </sheetViews>
  <sheetFormatPr defaultColWidth="9.140625" defaultRowHeight="14.25"/>
  <cols>
    <col min="1" max="1" width="3.140625" style="128" customWidth="1"/>
    <col min="2" max="2" width="13.85546875" style="128" customWidth="1"/>
    <col min="3" max="3" width="21.7109375" style="128" customWidth="1"/>
    <col min="4" max="5" width="9.140625" style="128"/>
    <col min="6" max="6" width="5.7109375" style="128" customWidth="1"/>
    <col min="7" max="8" width="9.140625" style="128" customWidth="1"/>
    <col min="9" max="9" width="11.42578125" style="128" customWidth="1"/>
    <col min="10" max="10" width="9.140625" style="128" customWidth="1"/>
    <col min="11" max="16384" width="9.140625" style="128"/>
  </cols>
  <sheetData>
    <row r="1" spans="2:9">
      <c r="B1" s="128" t="s">
        <v>204</v>
      </c>
      <c r="C1" s="128" t="s">
        <v>228</v>
      </c>
      <c r="G1" s="188" t="str">
        <f>'RAB-Parung-Panjang (L-1)'!G2</f>
        <v>Jakarta 18 Juni 2024</v>
      </c>
      <c r="H1" s="188"/>
      <c r="I1" s="188"/>
    </row>
    <row r="2" spans="2:9">
      <c r="B2" s="128" t="s">
        <v>206</v>
      </c>
      <c r="C2" s="128" t="s">
        <v>207</v>
      </c>
    </row>
    <row r="3" spans="2:9">
      <c r="B3" s="128" t="s">
        <v>229</v>
      </c>
      <c r="C3" s="128" t="s">
        <v>230</v>
      </c>
    </row>
    <row r="4" spans="2:9">
      <c r="C4" s="128" t="s">
        <v>231</v>
      </c>
    </row>
    <row r="5" spans="2:9">
      <c r="B5" s="128" t="s">
        <v>232</v>
      </c>
      <c r="C5" s="128" t="s">
        <v>233</v>
      </c>
    </row>
    <row r="6" spans="2:9">
      <c r="B6" s="128" t="s">
        <v>234</v>
      </c>
      <c r="C6" s="128" t="s">
        <v>235</v>
      </c>
    </row>
    <row r="9" spans="2:9">
      <c r="B9" s="128" t="s">
        <v>236</v>
      </c>
    </row>
    <row r="10" spans="2:9">
      <c r="B10" s="128" t="s">
        <v>237</v>
      </c>
    </row>
    <row r="12" spans="2:9">
      <c r="B12" s="128" t="s">
        <v>238</v>
      </c>
    </row>
    <row r="14" spans="2:9">
      <c r="B14" s="128">
        <v>1</v>
      </c>
      <c r="C14" s="128" t="s">
        <v>239</v>
      </c>
      <c r="D14" s="128" t="s">
        <v>240</v>
      </c>
    </row>
    <row r="15" spans="2:9">
      <c r="C15" s="128" t="s">
        <v>241</v>
      </c>
      <c r="D15" s="128" t="s">
        <v>3</v>
      </c>
    </row>
    <row r="16" spans="2:9">
      <c r="C16" s="128" t="s">
        <v>242</v>
      </c>
      <c r="D16" s="128" t="s">
        <v>243</v>
      </c>
    </row>
    <row r="17" spans="2:4">
      <c r="D17" s="128" t="s">
        <v>244</v>
      </c>
    </row>
    <row r="18" spans="2:4">
      <c r="B18" s="128" t="s">
        <v>245</v>
      </c>
    </row>
    <row r="20" spans="2:4">
      <c r="B20" s="128">
        <v>2</v>
      </c>
      <c r="C20" s="128" t="s">
        <v>246</v>
      </c>
      <c r="D20" s="128" t="s">
        <v>247</v>
      </c>
    </row>
    <row r="21" spans="2:4">
      <c r="C21" s="128" t="s">
        <v>241</v>
      </c>
      <c r="D21" s="128" t="s">
        <v>3</v>
      </c>
    </row>
    <row r="22" spans="2:4">
      <c r="C22" s="128" t="s">
        <v>242</v>
      </c>
      <c r="D22" s="128" t="s">
        <v>248</v>
      </c>
    </row>
    <row r="23" spans="2:4">
      <c r="D23" s="128" t="s">
        <v>249</v>
      </c>
    </row>
    <row r="25" spans="2:4">
      <c r="B25" s="128" t="s">
        <v>250</v>
      </c>
    </row>
    <row r="27" spans="2:4">
      <c r="B27" s="128" t="s">
        <v>251</v>
      </c>
    </row>
    <row r="28" spans="2:4">
      <c r="B28" s="128" t="s">
        <v>8</v>
      </c>
      <c r="D28" s="128" t="s">
        <v>252</v>
      </c>
    </row>
    <row r="29" spans="2:4">
      <c r="B29" s="128" t="s">
        <v>10</v>
      </c>
      <c r="D29" s="128" t="s">
        <v>253</v>
      </c>
    </row>
    <row r="30" spans="2:4">
      <c r="B30" s="128" t="s">
        <v>254</v>
      </c>
      <c r="D30" s="128" t="s">
        <v>255</v>
      </c>
    </row>
    <row r="31" spans="2:4">
      <c r="B31" s="128" t="s">
        <v>256</v>
      </c>
      <c r="D31" s="128" t="s">
        <v>3</v>
      </c>
    </row>
    <row r="32" spans="2:4">
      <c r="B32" s="128" t="s">
        <v>257</v>
      </c>
      <c r="D32" s="128" t="s">
        <v>258</v>
      </c>
    </row>
    <row r="33" spans="2:9">
      <c r="B33" s="128" t="s">
        <v>259</v>
      </c>
      <c r="D33" s="128" t="s">
        <v>260</v>
      </c>
    </row>
    <row r="34" spans="2:9">
      <c r="B34" s="128" t="s">
        <v>261</v>
      </c>
      <c r="D34" s="128" t="s">
        <v>262</v>
      </c>
    </row>
    <row r="35" spans="2:9">
      <c r="B35" s="128" t="s">
        <v>263</v>
      </c>
      <c r="D35" s="128" t="s">
        <v>264</v>
      </c>
    </row>
    <row r="36" spans="2:9">
      <c r="B36" s="128" t="s">
        <v>265</v>
      </c>
      <c r="D36" s="128" t="s">
        <v>266</v>
      </c>
    </row>
    <row r="37" spans="2:9">
      <c r="B37" s="128" t="s">
        <v>267</v>
      </c>
      <c r="D37" s="128" t="s">
        <v>268</v>
      </c>
    </row>
    <row r="38" spans="2:9">
      <c r="B38" s="128" t="s">
        <v>269</v>
      </c>
      <c r="D38" s="128" t="s">
        <v>270</v>
      </c>
    </row>
    <row r="40" spans="2:9">
      <c r="B40" s="128" t="s">
        <v>271</v>
      </c>
    </row>
    <row r="41" spans="2:9">
      <c r="B41" s="128" t="s">
        <v>272</v>
      </c>
    </row>
    <row r="42" spans="2:9">
      <c r="B42" s="128" t="s">
        <v>273</v>
      </c>
    </row>
    <row r="43" spans="2:9">
      <c r="B43" s="128" t="s">
        <v>274</v>
      </c>
    </row>
    <row r="45" spans="2:9">
      <c r="B45" s="128" t="s">
        <v>275</v>
      </c>
    </row>
    <row r="48" spans="2:9">
      <c r="B48" s="128" t="s">
        <v>276</v>
      </c>
      <c r="D48" s="188" t="s">
        <v>146</v>
      </c>
      <c r="E48" s="188"/>
      <c r="H48" s="188" t="s">
        <v>277</v>
      </c>
      <c r="I48" s="188"/>
    </row>
    <row r="54" spans="2:9">
      <c r="B54" s="128" t="s">
        <v>278</v>
      </c>
      <c r="D54" s="188" t="s">
        <v>279</v>
      </c>
      <c r="E54" s="188"/>
      <c r="H54" s="188" t="s">
        <v>280</v>
      </c>
      <c r="I54" s="188"/>
    </row>
    <row r="55" spans="2:9">
      <c r="B55" s="128" t="s">
        <v>281</v>
      </c>
    </row>
  </sheetData>
  <mergeCells count="5">
    <mergeCell ref="G1:I1"/>
    <mergeCell ref="H48:I48"/>
    <mergeCell ref="H54:I54"/>
    <mergeCell ref="D48:E48"/>
    <mergeCell ref="D54:E54"/>
  </mergeCells>
  <pageMargins left="0.7" right="0.7" top="0.75" bottom="0.75" header="0.3" footer="0.3"/>
  <pageSetup paperSize="9" scale="93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67"/>
  <sheetViews>
    <sheetView view="pageBreakPreview" zoomScale="70" zoomScaleNormal="80" zoomScaleSheetLayoutView="70" workbookViewId="0">
      <selection sqref="A1:XFD1048576"/>
    </sheetView>
  </sheetViews>
  <sheetFormatPr defaultColWidth="9.140625" defaultRowHeight="14.25"/>
  <cols>
    <col min="1" max="1" width="9.85546875" style="128" customWidth="1"/>
    <col min="2" max="2" width="32" style="128" customWidth="1"/>
    <col min="3" max="3" width="14.7109375" style="128" customWidth="1"/>
    <col min="4" max="11" width="9.140625" style="128"/>
    <col min="12" max="20" width="9.140625" style="128" customWidth="1"/>
    <col min="21" max="16384" width="9.140625" style="128"/>
  </cols>
  <sheetData>
    <row r="1" spans="1:13" ht="25.5">
      <c r="A1" s="189" t="s">
        <v>282</v>
      </c>
      <c r="B1" s="189"/>
      <c r="C1" s="189"/>
      <c r="D1" s="189"/>
      <c r="E1" s="189"/>
      <c r="F1" s="189"/>
      <c r="G1" s="189"/>
      <c r="H1" s="189"/>
      <c r="I1" s="189"/>
      <c r="J1" s="189"/>
      <c r="K1" s="129"/>
      <c r="L1" s="129"/>
      <c r="M1" s="130"/>
    </row>
    <row r="2" spans="1:13" ht="18">
      <c r="A2" s="190" t="s">
        <v>283</v>
      </c>
      <c r="B2" s="190"/>
      <c r="C2" s="190"/>
      <c r="D2" s="190"/>
      <c r="E2" s="190"/>
      <c r="F2" s="190"/>
      <c r="G2" s="190"/>
      <c r="H2" s="190"/>
      <c r="I2" s="190"/>
      <c r="J2" s="190"/>
      <c r="K2" s="131"/>
      <c r="L2" s="131"/>
      <c r="M2" s="132"/>
    </row>
    <row r="3" spans="1:13">
      <c r="A3" s="188" t="s">
        <v>284</v>
      </c>
      <c r="B3" s="188"/>
      <c r="C3" s="188"/>
      <c r="D3" s="188"/>
      <c r="E3" s="188"/>
      <c r="F3" s="188"/>
      <c r="G3" s="188"/>
      <c r="H3" s="188"/>
      <c r="I3" s="188"/>
      <c r="J3" s="188"/>
      <c r="K3" s="133"/>
      <c r="L3" s="133"/>
      <c r="M3" s="133"/>
    </row>
    <row r="5" spans="1:13">
      <c r="B5" s="124"/>
    </row>
    <row r="6" spans="1:13">
      <c r="A6" s="134"/>
      <c r="B6" s="122" t="s">
        <v>285</v>
      </c>
      <c r="C6" s="124"/>
      <c r="D6" s="124"/>
      <c r="E6" s="124"/>
      <c r="F6" s="124"/>
      <c r="G6" s="124"/>
      <c r="J6" s="124"/>
      <c r="K6" s="124"/>
      <c r="L6" s="124"/>
      <c r="M6" s="124"/>
    </row>
    <row r="8" spans="1:13">
      <c r="B8" s="128" t="s">
        <v>286</v>
      </c>
    </row>
    <row r="10" spans="1:13">
      <c r="B10" s="128" t="s">
        <v>246</v>
      </c>
      <c r="C10" s="128" t="s">
        <v>240</v>
      </c>
    </row>
    <row r="12" spans="1:13">
      <c r="B12" s="128" t="s">
        <v>287</v>
      </c>
      <c r="C12" s="128" t="s">
        <v>288</v>
      </c>
    </row>
    <row r="14" spans="1:13">
      <c r="B14" s="128" t="s">
        <v>242</v>
      </c>
      <c r="C14" s="128" t="s">
        <v>289</v>
      </c>
    </row>
    <row r="15" spans="1:13">
      <c r="C15" s="128" t="s">
        <v>290</v>
      </c>
    </row>
    <row r="17" spans="2:3">
      <c r="B17" s="128" t="s">
        <v>291</v>
      </c>
    </row>
    <row r="18" spans="2:3">
      <c r="B18" s="128" t="s">
        <v>292</v>
      </c>
    </row>
    <row r="20" spans="2:3">
      <c r="B20" s="128" t="s">
        <v>293</v>
      </c>
      <c r="C20" s="128" t="s">
        <v>294</v>
      </c>
    </row>
    <row r="22" spans="2:3">
      <c r="B22" s="128" t="s">
        <v>295</v>
      </c>
    </row>
    <row r="23" spans="2:3">
      <c r="B23" s="128" t="s">
        <v>296</v>
      </c>
    </row>
    <row r="25" spans="2:3">
      <c r="B25" s="128" t="s">
        <v>297</v>
      </c>
      <c r="C25" s="128" t="s">
        <v>298</v>
      </c>
    </row>
    <row r="26" spans="2:3">
      <c r="C26" s="128" t="s">
        <v>299</v>
      </c>
    </row>
    <row r="27" spans="2:3">
      <c r="B27" s="128" t="s">
        <v>300</v>
      </c>
      <c r="C27" s="128" t="s">
        <v>301</v>
      </c>
    </row>
    <row r="28" spans="2:3">
      <c r="C28" s="128" t="s">
        <v>302</v>
      </c>
    </row>
    <row r="30" spans="2:3">
      <c r="B30" s="128" t="s">
        <v>303</v>
      </c>
      <c r="C30" s="128" t="s">
        <v>301</v>
      </c>
    </row>
    <row r="31" spans="2:3">
      <c r="C31" s="128" t="s">
        <v>304</v>
      </c>
    </row>
    <row r="33" spans="2:2">
      <c r="B33" s="128" t="s">
        <v>305</v>
      </c>
    </row>
    <row r="35" spans="2:2">
      <c r="B35" s="128" t="s">
        <v>306</v>
      </c>
    </row>
    <row r="37" spans="2:2">
      <c r="B37" s="128" t="s">
        <v>307</v>
      </c>
    </row>
    <row r="38" spans="2:2">
      <c r="B38" s="128" t="s">
        <v>308</v>
      </c>
    </row>
    <row r="40" spans="2:2">
      <c r="B40" s="128" t="s">
        <v>309</v>
      </c>
    </row>
    <row r="42" spans="2:2">
      <c r="B42" s="128" t="s">
        <v>310</v>
      </c>
    </row>
    <row r="43" spans="2:2">
      <c r="B43" s="128" t="s">
        <v>311</v>
      </c>
    </row>
    <row r="45" spans="2:2">
      <c r="B45" s="128" t="s">
        <v>312</v>
      </c>
    </row>
    <row r="47" spans="2:2">
      <c r="B47" s="128" t="s">
        <v>313</v>
      </c>
    </row>
    <row r="48" spans="2:2">
      <c r="B48" s="128" t="s">
        <v>314</v>
      </c>
    </row>
    <row r="49" spans="2:12">
      <c r="B49" s="128" t="s">
        <v>315</v>
      </c>
    </row>
    <row r="50" spans="2:12">
      <c r="B50" s="135" t="s">
        <v>316</v>
      </c>
    </row>
    <row r="51" spans="2:12">
      <c r="B51" s="128" t="s">
        <v>317</v>
      </c>
    </row>
    <row r="52" spans="2:12">
      <c r="B52" s="128" t="s">
        <v>318</v>
      </c>
    </row>
    <row r="53" spans="2:12">
      <c r="B53" s="128" t="s">
        <v>319</v>
      </c>
    </row>
    <row r="54" spans="2:12">
      <c r="B54" s="128" t="s">
        <v>320</v>
      </c>
    </row>
    <row r="55" spans="2:12">
      <c r="B55" s="128" t="s">
        <v>321</v>
      </c>
    </row>
    <row r="56" spans="2:12">
      <c r="B56" s="128" t="s">
        <v>322</v>
      </c>
    </row>
    <row r="61" spans="2:12">
      <c r="B61" s="133" t="s">
        <v>144</v>
      </c>
      <c r="F61" s="133"/>
      <c r="H61" s="133" t="s">
        <v>323</v>
      </c>
      <c r="L61" s="133"/>
    </row>
    <row r="62" spans="2:12">
      <c r="B62" s="133"/>
      <c r="F62" s="133"/>
      <c r="H62" s="133"/>
      <c r="L62" s="133"/>
    </row>
    <row r="63" spans="2:12">
      <c r="F63" s="133"/>
      <c r="I63" s="133"/>
      <c r="L63" s="133"/>
    </row>
    <row r="64" spans="2:12">
      <c r="F64" s="133"/>
      <c r="I64" s="133"/>
      <c r="L64" s="133"/>
    </row>
    <row r="65" spans="2:12">
      <c r="F65" s="133"/>
      <c r="I65" s="133"/>
      <c r="L65" s="133"/>
    </row>
    <row r="66" spans="2:12">
      <c r="F66" s="133"/>
      <c r="I66" s="133"/>
      <c r="L66" s="133"/>
    </row>
    <row r="67" spans="2:12">
      <c r="B67" s="133" t="s">
        <v>324</v>
      </c>
      <c r="F67" s="133"/>
      <c r="H67" s="133" t="s">
        <v>325</v>
      </c>
      <c r="L67" s="133"/>
    </row>
  </sheetData>
  <mergeCells count="3">
    <mergeCell ref="A3:J3"/>
    <mergeCell ref="A1:J1"/>
    <mergeCell ref="A2:J2"/>
  </mergeCells>
  <pageMargins left="0.7" right="0.7" top="0.75" bottom="0.75" header="0.3" footer="0.3"/>
  <pageSetup paperSize="9" scale="72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D53"/>
  <sheetViews>
    <sheetView view="pageBreakPreview" zoomScale="60" zoomScaleNormal="60" workbookViewId="0">
      <selection activeCell="I9" sqref="I9"/>
    </sheetView>
  </sheetViews>
  <sheetFormatPr defaultColWidth="9.140625" defaultRowHeight="12.75"/>
  <cols>
    <col min="1" max="1" width="2.140625" style="1" customWidth="1"/>
    <col min="2" max="2" width="57.5703125" style="1" customWidth="1"/>
    <col min="3" max="3" width="50.140625" style="1" customWidth="1"/>
    <col min="4" max="4" width="34.85546875" style="1" customWidth="1"/>
    <col min="5" max="16384" width="9.140625" style="1"/>
  </cols>
  <sheetData>
    <row r="1" spans="2:4" ht="35.25">
      <c r="B1" s="136" t="s">
        <v>326</v>
      </c>
      <c r="C1" s="137"/>
      <c r="D1" s="137"/>
    </row>
    <row r="2" spans="2:4" ht="14.25">
      <c r="B2" s="138"/>
      <c r="C2" s="121"/>
      <c r="D2" s="121"/>
    </row>
    <row r="3" spans="2:4" ht="14.25">
      <c r="B3" s="139" t="s">
        <v>324</v>
      </c>
      <c r="C3" s="140" t="s">
        <v>327</v>
      </c>
      <c r="D3" s="141" t="s">
        <v>328</v>
      </c>
    </row>
    <row r="4" spans="2:4" ht="28.5">
      <c r="B4" s="139" t="s">
        <v>329</v>
      </c>
      <c r="C4" s="140" t="s">
        <v>330</v>
      </c>
      <c r="D4" s="142" t="s">
        <v>325</v>
      </c>
    </row>
    <row r="5" spans="2:4" ht="14.25">
      <c r="B5" s="139" t="s">
        <v>331</v>
      </c>
      <c r="C5" s="140"/>
      <c r="D5" s="142" t="s">
        <v>332</v>
      </c>
    </row>
    <row r="6" spans="2:4" ht="14.25">
      <c r="B6" s="139"/>
      <c r="C6" s="140" t="s">
        <v>333</v>
      </c>
      <c r="D6" s="142"/>
    </row>
    <row r="7" spans="2:4" ht="14.25">
      <c r="B7" s="139"/>
      <c r="C7" s="140"/>
      <c r="D7" s="142"/>
    </row>
    <row r="8" spans="2:4" ht="14.25">
      <c r="B8" s="143" t="s">
        <v>334</v>
      </c>
      <c r="C8" s="140"/>
      <c r="D8" s="142" t="s">
        <v>335</v>
      </c>
    </row>
    <row r="9" spans="2:4" ht="14.25">
      <c r="B9" s="143" t="s">
        <v>336</v>
      </c>
      <c r="C9" s="140" t="s">
        <v>337</v>
      </c>
      <c r="D9" s="142" t="s">
        <v>338</v>
      </c>
    </row>
    <row r="10" spans="2:4" ht="14.25">
      <c r="B10" s="143" t="s">
        <v>339</v>
      </c>
      <c r="C10" s="140" t="s">
        <v>340</v>
      </c>
      <c r="D10" s="144"/>
    </row>
    <row r="11" spans="2:4" ht="14.25">
      <c r="B11" s="145"/>
      <c r="C11" s="146"/>
      <c r="D11" s="121"/>
    </row>
    <row r="12" spans="2:4" ht="14.25">
      <c r="B12" s="121" t="s">
        <v>341</v>
      </c>
      <c r="C12" s="140" t="s">
        <v>342</v>
      </c>
      <c r="D12" s="147"/>
    </row>
    <row r="13" spans="2:4" ht="14.25">
      <c r="B13" s="148" t="str">
        <f>'RAB-Parung-Panjang (L-1)'!G2</f>
        <v>Jakarta 18 Juni 2024</v>
      </c>
      <c r="C13" s="140" t="s">
        <v>343</v>
      </c>
      <c r="D13" s="147"/>
    </row>
    <row r="14" spans="2:4" ht="14.25">
      <c r="B14" s="149"/>
      <c r="C14" s="140" t="s">
        <v>344</v>
      </c>
      <c r="D14" s="150">
        <v>0</v>
      </c>
    </row>
    <row r="15" spans="2:4" ht="14.25">
      <c r="B15" s="121"/>
      <c r="C15" s="140" t="s">
        <v>345</v>
      </c>
      <c r="D15" s="151">
        <f>D33</f>
        <v>0</v>
      </c>
    </row>
    <row r="16" spans="2:4" ht="14.25">
      <c r="B16" s="121"/>
      <c r="C16" s="140" t="s">
        <v>346</v>
      </c>
      <c r="D16" s="151">
        <v>0</v>
      </c>
    </row>
    <row r="17" spans="2:4" ht="14.25">
      <c r="B17" s="121"/>
      <c r="C17" s="140" t="s">
        <v>347</v>
      </c>
      <c r="D17" s="151">
        <v>0</v>
      </c>
    </row>
    <row r="18" spans="2:4" ht="14.25">
      <c r="B18" s="121"/>
      <c r="C18" s="121"/>
      <c r="D18" s="121"/>
    </row>
    <row r="19" spans="2:4" ht="14.25">
      <c r="B19" s="152" t="s">
        <v>348</v>
      </c>
      <c r="C19" s="153" t="s">
        <v>349</v>
      </c>
      <c r="D19" s="153" t="s">
        <v>350</v>
      </c>
    </row>
    <row r="20" spans="2:4" ht="14.25">
      <c r="B20" s="154"/>
      <c r="C20" s="155"/>
      <c r="D20" s="156"/>
    </row>
    <row r="21" spans="2:4" ht="14.25">
      <c r="B21" s="154"/>
      <c r="C21" s="155"/>
      <c r="D21" s="156"/>
    </row>
    <row r="22" spans="2:4" ht="14.25">
      <c r="B22" s="157" t="s">
        <v>351</v>
      </c>
      <c r="C22" s="158" t="s">
        <v>352</v>
      </c>
      <c r="D22" s="159">
        <v>0</v>
      </c>
    </row>
    <row r="23" spans="2:4" ht="14.25">
      <c r="B23" s="160"/>
      <c r="C23" s="161" t="s">
        <v>353</v>
      </c>
      <c r="D23" s="159"/>
    </row>
    <row r="24" spans="2:4" ht="14.25">
      <c r="B24" s="157" t="s">
        <v>351</v>
      </c>
      <c r="C24" s="158" t="s">
        <v>354</v>
      </c>
      <c r="D24" s="159">
        <v>0</v>
      </c>
    </row>
    <row r="25" spans="2:4" ht="14.25">
      <c r="B25" s="160"/>
      <c r="C25" s="161" t="s">
        <v>353</v>
      </c>
      <c r="D25" s="159"/>
    </row>
    <row r="26" spans="2:4" ht="14.25">
      <c r="B26" s="157" t="s">
        <v>351</v>
      </c>
      <c r="C26" s="158" t="s">
        <v>355</v>
      </c>
      <c r="D26" s="159">
        <v>0</v>
      </c>
    </row>
    <row r="27" spans="2:4" ht="14.25">
      <c r="B27" s="160"/>
      <c r="C27" s="161" t="s">
        <v>353</v>
      </c>
      <c r="D27" s="159"/>
    </row>
    <row r="28" spans="2:4" ht="14.25">
      <c r="B28" s="157" t="s">
        <v>351</v>
      </c>
      <c r="C28" s="158" t="s">
        <v>356</v>
      </c>
      <c r="D28" s="159">
        <v>0</v>
      </c>
    </row>
    <row r="29" spans="2:4" ht="14.25">
      <c r="B29" s="162"/>
      <c r="C29" s="163" t="s">
        <v>357</v>
      </c>
      <c r="D29" s="159"/>
    </row>
    <row r="30" spans="2:4" ht="14.25">
      <c r="B30" s="154"/>
      <c r="C30" s="164"/>
      <c r="D30" s="156"/>
    </row>
    <row r="31" spans="2:4" ht="14.25">
      <c r="B31" s="165"/>
      <c r="C31" s="166" t="s">
        <v>358</v>
      </c>
      <c r="D31" s="167">
        <f>SUM(D20:D30)</f>
        <v>0</v>
      </c>
    </row>
    <row r="32" spans="2:4" ht="14.25">
      <c r="B32" s="165"/>
      <c r="C32" s="166" t="s">
        <v>359</v>
      </c>
      <c r="D32" s="168">
        <v>0</v>
      </c>
    </row>
    <row r="33" spans="2:4" ht="14.25">
      <c r="B33" s="165"/>
      <c r="C33" s="166" t="s">
        <v>360</v>
      </c>
      <c r="D33" s="167">
        <f>D31+D32</f>
        <v>0</v>
      </c>
    </row>
    <row r="34" spans="2:4" ht="14.25">
      <c r="B34" s="165"/>
      <c r="C34" s="169"/>
      <c r="D34" s="169"/>
    </row>
    <row r="35" spans="2:4" ht="14.25">
      <c r="B35" s="154"/>
      <c r="C35" s="155"/>
      <c r="D35" s="156"/>
    </row>
    <row r="36" spans="2:4" ht="14.25">
      <c r="B36" s="154"/>
      <c r="C36" s="158"/>
      <c r="D36" s="156"/>
    </row>
    <row r="37" spans="2:4" ht="14.25">
      <c r="B37" s="121"/>
      <c r="C37" s="121"/>
      <c r="D37" s="121"/>
    </row>
    <row r="38" spans="2:4" ht="14.25">
      <c r="B38" s="121" t="s">
        <v>361</v>
      </c>
      <c r="C38" s="121"/>
      <c r="D38" s="121"/>
    </row>
    <row r="39" spans="2:4" ht="14.25">
      <c r="B39" s="121" t="s">
        <v>362</v>
      </c>
      <c r="C39" s="121"/>
      <c r="D39" s="121"/>
    </row>
    <row r="40" spans="2:4" ht="14.25">
      <c r="B40" s="121" t="s">
        <v>363</v>
      </c>
      <c r="C40" s="121"/>
      <c r="D40" s="121"/>
    </row>
    <row r="41" spans="2:4" ht="14.25">
      <c r="B41" s="121"/>
      <c r="C41" s="121"/>
      <c r="D41" s="121"/>
    </row>
    <row r="42" spans="2:4" ht="14.25">
      <c r="B42" s="121"/>
      <c r="C42" s="121"/>
      <c r="D42" s="121"/>
    </row>
    <row r="43" spans="2:4" ht="14.25">
      <c r="B43" s="121"/>
      <c r="C43" s="121"/>
      <c r="D43" s="121"/>
    </row>
    <row r="44" spans="2:4" ht="14.25">
      <c r="B44" s="121"/>
      <c r="C44" s="121"/>
      <c r="D44" s="121"/>
    </row>
    <row r="45" spans="2:4" ht="14.25">
      <c r="B45" s="124" t="s">
        <v>364</v>
      </c>
      <c r="C45" s="124" t="s">
        <v>225</v>
      </c>
      <c r="D45" s="124" t="s">
        <v>226</v>
      </c>
    </row>
    <row r="46" spans="2:4" ht="14.25">
      <c r="B46" s="124"/>
      <c r="C46" s="124"/>
      <c r="D46" s="124"/>
    </row>
    <row r="47" spans="2:4" ht="14.25">
      <c r="B47" s="124"/>
      <c r="C47" s="124"/>
      <c r="D47" s="124"/>
    </row>
    <row r="48" spans="2:4" ht="14.25">
      <c r="B48" s="124"/>
      <c r="C48" s="124"/>
      <c r="D48" s="124"/>
    </row>
    <row r="49" spans="2:4" ht="14.25">
      <c r="B49" s="124"/>
      <c r="C49" s="124"/>
      <c r="D49" s="124"/>
    </row>
    <row r="50" spans="2:4" ht="14.25">
      <c r="B50" s="124"/>
      <c r="C50" s="124"/>
      <c r="D50" s="124"/>
    </row>
    <row r="51" spans="2:4" ht="14.25">
      <c r="B51" s="124" t="s">
        <v>324</v>
      </c>
      <c r="C51" s="124" t="s">
        <v>279</v>
      </c>
      <c r="D51" s="124" t="str">
        <f>D4</f>
        <v>SAN PROPERTY / PARUNG PANJANG</v>
      </c>
    </row>
    <row r="52" spans="2:4" ht="14.25">
      <c r="B52" s="121"/>
      <c r="C52" s="121"/>
      <c r="D52" s="121"/>
    </row>
    <row r="53" spans="2:4" ht="14.25">
      <c r="B53" s="121"/>
      <c r="C53" s="121"/>
      <c r="D53" s="121"/>
    </row>
  </sheetData>
  <pageMargins left="0.7" right="0.7" top="0.75" bottom="0.75" header="0.3" footer="0.3"/>
  <pageSetup scale="64" firstPageNumber="0" fitToWidth="0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1B88F-263E-488B-A5FB-0284E784C754}">
  <dimension ref="B1:D53"/>
  <sheetViews>
    <sheetView zoomScaleNormal="60" zoomScaleSheetLayoutView="100" workbookViewId="0">
      <selection activeCell="G20" sqref="G20"/>
    </sheetView>
  </sheetViews>
  <sheetFormatPr defaultColWidth="8.5703125" defaultRowHeight="12.75"/>
  <cols>
    <col min="1" max="1" width="2.7109375" style="1" customWidth="1"/>
    <col min="2" max="2" width="61.5703125" style="1" customWidth="1"/>
    <col min="3" max="3" width="50.140625" style="1" customWidth="1"/>
    <col min="4" max="4" width="29.140625" style="1" customWidth="1"/>
    <col min="5" max="16384" width="8.5703125" style="1"/>
  </cols>
  <sheetData>
    <row r="1" spans="2:4" ht="36" thickBot="1">
      <c r="B1" s="136" t="s">
        <v>326</v>
      </c>
      <c r="C1" s="137"/>
      <c r="D1" s="137"/>
    </row>
    <row r="2" spans="2:4" ht="14.25">
      <c r="B2" s="138"/>
      <c r="C2" s="121"/>
      <c r="D2" s="121"/>
    </row>
    <row r="3" spans="2:4" ht="14.25">
      <c r="B3" s="139" t="s">
        <v>324</v>
      </c>
      <c r="C3" s="140" t="s">
        <v>327</v>
      </c>
      <c r="D3" s="141" t="s">
        <v>328</v>
      </c>
    </row>
    <row r="4" spans="2:4" ht="28.5">
      <c r="B4" s="139" t="s">
        <v>329</v>
      </c>
      <c r="C4" s="140" t="s">
        <v>330</v>
      </c>
      <c r="D4" s="142" t="s">
        <v>325</v>
      </c>
    </row>
    <row r="5" spans="2:4" ht="14.25">
      <c r="B5" s="139" t="s">
        <v>365</v>
      </c>
      <c r="C5" s="140"/>
      <c r="D5" s="142" t="s">
        <v>332</v>
      </c>
    </row>
    <row r="6" spans="2:4" ht="14.25">
      <c r="B6" s="139"/>
      <c r="C6" s="140" t="s">
        <v>333</v>
      </c>
      <c r="D6" s="142"/>
    </row>
    <row r="7" spans="2:4" ht="14.25">
      <c r="B7" s="139"/>
      <c r="C7" s="140"/>
      <c r="D7" s="142"/>
    </row>
    <row r="8" spans="2:4" ht="28.5">
      <c r="B8" s="143" t="s">
        <v>334</v>
      </c>
      <c r="C8" s="140"/>
      <c r="D8" s="142" t="s">
        <v>366</v>
      </c>
    </row>
    <row r="9" spans="2:4" ht="14.25">
      <c r="B9" s="143" t="s">
        <v>336</v>
      </c>
      <c r="C9" s="140" t="s">
        <v>337</v>
      </c>
      <c r="D9" s="142" t="s">
        <v>338</v>
      </c>
    </row>
    <row r="10" spans="2:4" ht="14.25">
      <c r="B10" s="143" t="s">
        <v>339</v>
      </c>
      <c r="C10" s="140" t="s">
        <v>340</v>
      </c>
      <c r="D10" s="144"/>
    </row>
    <row r="11" spans="2:4" ht="14.25">
      <c r="B11" s="145"/>
      <c r="C11" s="146"/>
      <c r="D11" s="121"/>
    </row>
    <row r="12" spans="2:4" ht="14.25">
      <c r="B12" s="121" t="s">
        <v>341</v>
      </c>
      <c r="C12" s="140" t="s">
        <v>342</v>
      </c>
      <c r="D12" s="147"/>
    </row>
    <row r="13" spans="2:4" ht="14.25">
      <c r="B13" s="148" t="str">
        <f>'RAB-Parung-Panjang (L-1)'!G2</f>
        <v>Jakarta 18 Juni 2024</v>
      </c>
      <c r="C13" s="140" t="s">
        <v>343</v>
      </c>
      <c r="D13" s="147"/>
    </row>
    <row r="14" spans="2:4" ht="14.25">
      <c r="B14" s="149"/>
      <c r="C14" s="140" t="s">
        <v>344</v>
      </c>
      <c r="D14" s="150">
        <v>0</v>
      </c>
    </row>
    <row r="15" spans="2:4" ht="14.25">
      <c r="B15" s="121"/>
      <c r="C15" s="140" t="s">
        <v>345</v>
      </c>
      <c r="D15" s="151">
        <f>D33</f>
        <v>0</v>
      </c>
    </row>
    <row r="16" spans="2:4" ht="14.25">
      <c r="B16" s="121"/>
      <c r="C16" s="140" t="s">
        <v>346</v>
      </c>
      <c r="D16" s="151">
        <v>0</v>
      </c>
    </row>
    <row r="17" spans="2:4" ht="14.25">
      <c r="B17" s="121"/>
      <c r="C17" s="140" t="s">
        <v>347</v>
      </c>
      <c r="D17" s="151">
        <v>0</v>
      </c>
    </row>
    <row r="18" spans="2:4" ht="14.25">
      <c r="B18" s="121"/>
      <c r="C18" s="121"/>
      <c r="D18" s="121"/>
    </row>
    <row r="19" spans="2:4" ht="14.25">
      <c r="B19" s="152" t="s">
        <v>348</v>
      </c>
      <c r="C19" s="153" t="s">
        <v>349</v>
      </c>
      <c r="D19" s="153" t="s">
        <v>350</v>
      </c>
    </row>
    <row r="20" spans="2:4" ht="14.25">
      <c r="B20" s="154"/>
      <c r="C20" s="155"/>
      <c r="D20" s="156"/>
    </row>
    <row r="21" spans="2:4" ht="14.25">
      <c r="B21" s="154"/>
      <c r="C21" s="155"/>
      <c r="D21" s="156"/>
    </row>
    <row r="22" spans="2:4" ht="14.25">
      <c r="B22" s="157" t="s">
        <v>367</v>
      </c>
      <c r="C22" s="158" t="s">
        <v>368</v>
      </c>
      <c r="D22" s="159">
        <v>0</v>
      </c>
    </row>
    <row r="23" spans="2:4" ht="14.25">
      <c r="B23" s="160"/>
      <c r="C23" s="158" t="s">
        <v>369</v>
      </c>
      <c r="D23" s="159"/>
    </row>
    <row r="24" spans="2:4" ht="14.25">
      <c r="B24" s="157"/>
      <c r="C24" s="163" t="s">
        <v>370</v>
      </c>
      <c r="D24" s="159"/>
    </row>
    <row r="25" spans="2:4" ht="14.25">
      <c r="B25" s="160"/>
      <c r="C25" s="161"/>
      <c r="D25" s="159"/>
    </row>
    <row r="26" spans="2:4" ht="14.25">
      <c r="B26" s="157"/>
      <c r="C26" s="158"/>
      <c r="D26" s="159"/>
    </row>
    <row r="27" spans="2:4" ht="14.25">
      <c r="B27" s="160"/>
      <c r="C27" s="161"/>
      <c r="D27" s="159"/>
    </row>
    <row r="28" spans="2:4" ht="14.25">
      <c r="B28" s="157"/>
      <c r="C28" s="158"/>
      <c r="D28" s="159"/>
    </row>
    <row r="29" spans="2:4" ht="14.25">
      <c r="B29" s="162"/>
      <c r="C29" s="163"/>
      <c r="D29" s="159"/>
    </row>
    <row r="30" spans="2:4" ht="14.25">
      <c r="B30" s="154"/>
      <c r="C30" s="164"/>
      <c r="D30" s="156"/>
    </row>
    <row r="31" spans="2:4" ht="14.25">
      <c r="B31" s="165"/>
      <c r="C31" s="166" t="s">
        <v>358</v>
      </c>
      <c r="D31" s="167">
        <f>SUM(D20:D30)</f>
        <v>0</v>
      </c>
    </row>
    <row r="32" spans="2:4" ht="14.25">
      <c r="B32" s="165"/>
      <c r="C32" s="166" t="s">
        <v>359</v>
      </c>
      <c r="D32" s="168">
        <v>0</v>
      </c>
    </row>
    <row r="33" spans="2:4" ht="14.25">
      <c r="B33" s="165"/>
      <c r="C33" s="166" t="s">
        <v>360</v>
      </c>
      <c r="D33" s="167">
        <f>D31+D32</f>
        <v>0</v>
      </c>
    </row>
    <row r="34" spans="2:4" ht="14.25">
      <c r="B34" s="165"/>
      <c r="C34" s="169"/>
      <c r="D34" s="169"/>
    </row>
    <row r="35" spans="2:4" ht="14.25">
      <c r="B35" s="154"/>
      <c r="C35" s="155"/>
      <c r="D35" s="156"/>
    </row>
    <row r="36" spans="2:4" ht="14.25">
      <c r="B36" s="154"/>
      <c r="C36" s="158"/>
      <c r="D36" s="156"/>
    </row>
    <row r="37" spans="2:4" ht="14.25">
      <c r="B37" s="121"/>
      <c r="C37" s="121"/>
      <c r="D37" s="121"/>
    </row>
    <row r="38" spans="2:4" ht="14.25">
      <c r="B38" s="121" t="s">
        <v>361</v>
      </c>
      <c r="C38" s="121"/>
      <c r="D38" s="121"/>
    </row>
    <row r="39" spans="2:4" ht="14.25">
      <c r="B39" s="121" t="s">
        <v>362</v>
      </c>
      <c r="C39" s="121"/>
      <c r="D39" s="121"/>
    </row>
    <row r="40" spans="2:4" ht="14.25">
      <c r="B40" s="121" t="s">
        <v>363</v>
      </c>
      <c r="C40" s="121"/>
      <c r="D40" s="121"/>
    </row>
    <row r="41" spans="2:4" ht="14.25">
      <c r="B41" s="121"/>
      <c r="C41" s="121"/>
      <c r="D41" s="121"/>
    </row>
    <row r="42" spans="2:4" ht="14.25">
      <c r="B42" s="121"/>
      <c r="C42" s="121"/>
      <c r="D42" s="121"/>
    </row>
    <row r="43" spans="2:4" ht="14.25">
      <c r="B43" s="121"/>
      <c r="C43" s="121"/>
      <c r="D43" s="121"/>
    </row>
    <row r="44" spans="2:4" ht="14.25">
      <c r="B44" s="121"/>
      <c r="C44" s="121"/>
      <c r="D44" s="121"/>
    </row>
    <row r="45" spans="2:4" ht="14.25">
      <c r="B45" s="124" t="s">
        <v>364</v>
      </c>
      <c r="C45" s="124" t="s">
        <v>225</v>
      </c>
      <c r="D45" s="124" t="s">
        <v>226</v>
      </c>
    </row>
    <row r="46" spans="2:4" ht="14.25">
      <c r="B46" s="124"/>
      <c r="C46" s="124"/>
      <c r="D46" s="124"/>
    </row>
    <row r="47" spans="2:4" ht="14.25">
      <c r="B47" s="124"/>
      <c r="C47" s="124"/>
      <c r="D47" s="124"/>
    </row>
    <row r="48" spans="2:4" ht="14.25">
      <c r="B48" s="124"/>
      <c r="C48" s="124"/>
      <c r="D48" s="124"/>
    </row>
    <row r="49" spans="2:4" ht="14.25">
      <c r="B49" s="124"/>
      <c r="C49" s="124"/>
      <c r="D49" s="124"/>
    </row>
    <row r="50" spans="2:4" ht="14.25">
      <c r="B50" s="124"/>
      <c r="C50" s="124"/>
      <c r="D50" s="124"/>
    </row>
    <row r="51" spans="2:4" ht="14.25">
      <c r="B51" s="124" t="s">
        <v>324</v>
      </c>
      <c r="C51" s="124" t="s">
        <v>279</v>
      </c>
      <c r="D51" s="124" t="str">
        <f>D4</f>
        <v>SAN PROPERTY / PARUNG PANJANG</v>
      </c>
    </row>
    <row r="52" spans="2:4" ht="14.25">
      <c r="B52" s="121"/>
      <c r="C52" s="121"/>
      <c r="D52" s="121"/>
    </row>
    <row r="53" spans="2:4" ht="14.25">
      <c r="B53" s="121"/>
      <c r="C53" s="121"/>
      <c r="D53" s="121"/>
    </row>
  </sheetData>
  <pageMargins left="0.7" right="0.7" top="0.75" bottom="0.75" header="0.3" footer="0.3"/>
  <pageSetup paperSize="9" scale="0" firstPageNumber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Javanacronindo.com</dc:creator>
  <cp:keywords/>
  <dc:description/>
  <cp:lastModifiedBy/>
  <cp:revision/>
  <dcterms:created xsi:type="dcterms:W3CDTF">2020-03-03T05:08:51Z</dcterms:created>
  <dcterms:modified xsi:type="dcterms:W3CDTF">2024-06-19T16:08:43Z</dcterms:modified>
  <cp:category/>
  <cp:contentStatus/>
</cp:coreProperties>
</file>